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Ali\Desktop\"/>
    </mc:Choice>
  </mc:AlternateContent>
  <xr:revisionPtr revIDLastSave="0" documentId="13_ncr:1_{70857A7E-FB98-4BEC-AE60-0D8C62B0C632}" xr6:coauthVersionLast="47" xr6:coauthVersionMax="47" xr10:uidLastSave="{00000000-0000-0000-0000-000000000000}"/>
  <bookViews>
    <workbookView xWindow="-120" yWindow="-120" windowWidth="29040" windowHeight="15840" xr2:uid="{00000000-000D-0000-FFFF-FFFF00000000}"/>
  </bookViews>
  <sheets>
    <sheet name="YENİ MÜDEK-işyeri eğitimi" sheetId="1" r:id="rId1"/>
    <sheet name="İngilizce Versiyonu-Müdek" sheetId="4" state="hidden" r:id="rId2"/>
    <sheet name="Eski Müfredat" sheetId="2" state="hidden" r:id="rId3"/>
    <sheet name="Eski Müdek" sheetId="3" state="hidden" r:id="rId4"/>
  </sheet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1" l="1"/>
  <c r="L99" i="4"/>
  <c r="E99" i="4"/>
  <c r="L98" i="4"/>
  <c r="E98" i="4"/>
  <c r="L97" i="4"/>
  <c r="E97" i="4"/>
  <c r="L96" i="4"/>
  <c r="E96" i="4"/>
  <c r="L95" i="4"/>
  <c r="E95" i="4"/>
  <c r="L94" i="4"/>
  <c r="E94" i="4"/>
  <c r="L93" i="4"/>
  <c r="E93" i="4"/>
  <c r="L92" i="4"/>
  <c r="E92" i="4"/>
  <c r="L91" i="4"/>
  <c r="E91" i="4"/>
  <c r="L90" i="4"/>
  <c r="E90" i="4"/>
  <c r="L89" i="4"/>
  <c r="E89" i="4"/>
  <c r="L88" i="4"/>
  <c r="E88" i="4"/>
  <c r="M82" i="4"/>
  <c r="E82" i="4"/>
  <c r="L81" i="4"/>
  <c r="E81" i="4"/>
  <c r="L80" i="4"/>
  <c r="E80" i="4"/>
  <c r="L79" i="4"/>
  <c r="E79" i="4"/>
  <c r="L78" i="4"/>
  <c r="E78" i="4"/>
  <c r="L77" i="4"/>
  <c r="E77" i="4"/>
  <c r="E76" i="4"/>
  <c r="L66" i="4"/>
  <c r="L65" i="4"/>
  <c r="E65" i="4"/>
  <c r="L64" i="4"/>
  <c r="E64" i="4"/>
  <c r="L63" i="4"/>
  <c r="E63" i="4"/>
  <c r="L62" i="4"/>
  <c r="E62" i="4"/>
  <c r="L61" i="4"/>
  <c r="E61" i="4"/>
  <c r="L60" i="4"/>
  <c r="E60" i="4"/>
  <c r="L56" i="4"/>
  <c r="E56" i="4"/>
  <c r="L55" i="4"/>
  <c r="E55" i="4"/>
  <c r="L54" i="4"/>
  <c r="E54" i="4"/>
  <c r="L53" i="4"/>
  <c r="E53" i="4"/>
  <c r="L52" i="4"/>
  <c r="E52" i="4"/>
  <c r="L51" i="4"/>
  <c r="E51" i="4"/>
  <c r="L50" i="4"/>
  <c r="E50" i="4"/>
  <c r="L49" i="4"/>
  <c r="E49" i="4"/>
  <c r="M45" i="4"/>
  <c r="J45" i="4"/>
  <c r="F45" i="4"/>
  <c r="D45" i="4"/>
  <c r="C45" i="4"/>
  <c r="L44" i="4"/>
  <c r="E44" i="4"/>
  <c r="L43" i="4"/>
  <c r="E43" i="4"/>
  <c r="L42" i="4"/>
  <c r="E42" i="4"/>
  <c r="L41" i="4"/>
  <c r="E41" i="4"/>
  <c r="L40" i="4"/>
  <c r="E40" i="4"/>
  <c r="E45" i="4"/>
  <c r="E39" i="4"/>
  <c r="L38" i="4"/>
  <c r="E38" i="4"/>
  <c r="L37" i="4"/>
  <c r="E37" i="4"/>
  <c r="L36" i="4"/>
  <c r="L45" i="4"/>
  <c r="E36" i="4"/>
  <c r="M31" i="4"/>
  <c r="K31" i="4"/>
  <c r="J31" i="4"/>
  <c r="F31" i="4"/>
  <c r="D31" i="4"/>
  <c r="C31" i="4"/>
  <c r="L30" i="4"/>
  <c r="E30" i="4"/>
  <c r="L29" i="4"/>
  <c r="E29" i="4"/>
  <c r="L28" i="4"/>
  <c r="E28" i="4"/>
  <c r="L27" i="4"/>
  <c r="E27" i="4"/>
  <c r="L26" i="4"/>
  <c r="E26" i="4"/>
  <c r="L25" i="4"/>
  <c r="L24" i="4"/>
  <c r="L31" i="4"/>
  <c r="E24" i="4"/>
  <c r="E31" i="4"/>
  <c r="M19" i="4"/>
  <c r="K19" i="4"/>
  <c r="J19" i="4"/>
  <c r="F19" i="4"/>
  <c r="D19" i="4"/>
  <c r="C19" i="4"/>
  <c r="L18" i="4"/>
  <c r="E18" i="4"/>
  <c r="L17" i="4"/>
  <c r="E17" i="4"/>
  <c r="L16" i="4"/>
  <c r="E16" i="4"/>
  <c r="L15" i="4"/>
  <c r="E15" i="4"/>
  <c r="L14" i="4"/>
  <c r="E14" i="4"/>
  <c r="L13" i="4"/>
  <c r="E13" i="4"/>
  <c r="L12" i="4"/>
  <c r="E12" i="4"/>
  <c r="L11" i="4"/>
  <c r="E11" i="4"/>
  <c r="L10" i="4"/>
  <c r="L19" i="4"/>
  <c r="E10" i="4"/>
  <c r="E19" i="4"/>
  <c r="F107" i="4"/>
  <c r="F112" i="4"/>
  <c r="L76" i="1"/>
  <c r="E77" i="1"/>
  <c r="M45" i="1"/>
  <c r="L38" i="1"/>
  <c r="L40" i="1"/>
  <c r="L41" i="1"/>
  <c r="L42" i="1"/>
  <c r="L43" i="1"/>
  <c r="L44" i="1"/>
  <c r="J45" i="1"/>
  <c r="L99" i="3"/>
  <c r="E99" i="3"/>
  <c r="L98" i="3"/>
  <c r="E98" i="3"/>
  <c r="L97" i="3"/>
  <c r="E97" i="3"/>
  <c r="L96" i="3"/>
  <c r="E96" i="3"/>
  <c r="L95" i="3"/>
  <c r="E95" i="3"/>
  <c r="L94" i="3"/>
  <c r="E94" i="3"/>
  <c r="L93" i="3"/>
  <c r="E93" i="3"/>
  <c r="L92" i="3"/>
  <c r="E92" i="3"/>
  <c r="L91" i="3"/>
  <c r="E91" i="3"/>
  <c r="L90" i="3"/>
  <c r="E90" i="3"/>
  <c r="L89" i="3"/>
  <c r="E89" i="3"/>
  <c r="L88" i="3"/>
  <c r="E88" i="3"/>
  <c r="F84" i="3"/>
  <c r="D84" i="3"/>
  <c r="C84" i="3"/>
  <c r="M83" i="3"/>
  <c r="K83" i="3"/>
  <c r="J83" i="3"/>
  <c r="E83" i="3"/>
  <c r="L82" i="3"/>
  <c r="E82" i="3"/>
  <c r="L81" i="3"/>
  <c r="E81" i="3"/>
  <c r="L80" i="3"/>
  <c r="E80" i="3"/>
  <c r="L79" i="3"/>
  <c r="E78" i="3"/>
  <c r="L77" i="3"/>
  <c r="E77" i="3"/>
  <c r="E84" i="3"/>
  <c r="L62" i="3"/>
  <c r="L61" i="3"/>
  <c r="E61" i="3"/>
  <c r="L60" i="3"/>
  <c r="E60" i="3"/>
  <c r="L59" i="3"/>
  <c r="E59" i="3"/>
  <c r="L58" i="3"/>
  <c r="E58" i="3"/>
  <c r="L57" i="3"/>
  <c r="E57" i="3"/>
  <c r="L56" i="3"/>
  <c r="E56" i="3"/>
  <c r="L52" i="3"/>
  <c r="E52" i="3"/>
  <c r="L51" i="3"/>
  <c r="E51" i="3"/>
  <c r="L50" i="3"/>
  <c r="E50" i="3"/>
  <c r="L49" i="3"/>
  <c r="E49" i="3"/>
  <c r="L48" i="3"/>
  <c r="E48" i="3"/>
  <c r="L47" i="3"/>
  <c r="E47" i="3"/>
  <c r="L46" i="3"/>
  <c r="E46" i="3"/>
  <c r="L45" i="3"/>
  <c r="E45" i="3"/>
  <c r="F41" i="3"/>
  <c r="D41" i="3"/>
  <c r="C41" i="3"/>
  <c r="M40" i="3"/>
  <c r="K40" i="3"/>
  <c r="J40" i="3"/>
  <c r="E40" i="3"/>
  <c r="L39" i="3"/>
  <c r="E39" i="3"/>
  <c r="L38" i="3"/>
  <c r="E38" i="3"/>
  <c r="L37" i="3"/>
  <c r="E37" i="3"/>
  <c r="L36" i="3"/>
  <c r="E36" i="3"/>
  <c r="L35" i="3"/>
  <c r="L40" i="3"/>
  <c r="E35" i="3"/>
  <c r="E34" i="3"/>
  <c r="L33" i="3"/>
  <c r="E33" i="3"/>
  <c r="E41" i="3"/>
  <c r="L32" i="3"/>
  <c r="E32" i="3"/>
  <c r="M27" i="3"/>
  <c r="L27" i="3"/>
  <c r="K27" i="3"/>
  <c r="J27" i="3"/>
  <c r="F27" i="3"/>
  <c r="D27" i="3"/>
  <c r="C27" i="3"/>
  <c r="L26" i="3"/>
  <c r="E26" i="3"/>
  <c r="L25" i="3"/>
  <c r="E25" i="3"/>
  <c r="L24" i="3"/>
  <c r="E24" i="3"/>
  <c r="L23" i="3"/>
  <c r="E23" i="3"/>
  <c r="L22" i="3"/>
  <c r="E22" i="3"/>
  <c r="E27" i="3"/>
  <c r="L21" i="3"/>
  <c r="L20" i="3"/>
  <c r="E20" i="3"/>
  <c r="M15" i="3"/>
  <c r="K15" i="3"/>
  <c r="J15" i="3"/>
  <c r="F15" i="3"/>
  <c r="F106" i="3"/>
  <c r="D15" i="3"/>
  <c r="C15" i="3"/>
  <c r="L14" i="3"/>
  <c r="E14" i="3"/>
  <c r="L13" i="3"/>
  <c r="E13" i="3"/>
  <c r="L12" i="3"/>
  <c r="E12" i="3"/>
  <c r="L11" i="3"/>
  <c r="E11" i="3"/>
  <c r="L10" i="3"/>
  <c r="E10" i="3"/>
  <c r="L9" i="3"/>
  <c r="E9" i="3"/>
  <c r="L8" i="3"/>
  <c r="E8" i="3"/>
  <c r="L7" i="3"/>
  <c r="E7" i="3"/>
  <c r="L6" i="3"/>
  <c r="L15" i="3"/>
  <c r="E6" i="3"/>
  <c r="E15" i="3"/>
  <c r="F105" i="3"/>
  <c r="F110" i="3"/>
  <c r="L87" i="1"/>
  <c r="L88" i="1"/>
  <c r="L89" i="1"/>
  <c r="L90" i="1"/>
  <c r="L91" i="1"/>
  <c r="L92" i="1"/>
  <c r="L93" i="1"/>
  <c r="L94" i="1"/>
  <c r="L95" i="1"/>
  <c r="L96" i="1"/>
  <c r="L97" i="1"/>
  <c r="L98" i="1"/>
  <c r="L79" i="1"/>
  <c r="E80" i="1"/>
  <c r="E89" i="2"/>
  <c r="M86" i="2"/>
  <c r="K86" i="2"/>
  <c r="J86" i="2"/>
  <c r="F86" i="2"/>
  <c r="D86" i="2"/>
  <c r="C86" i="2"/>
  <c r="L80" i="2"/>
  <c r="E80" i="2"/>
  <c r="L79" i="2"/>
  <c r="L86" i="2"/>
  <c r="E79" i="2"/>
  <c r="E86" i="2"/>
  <c r="L60" i="2"/>
  <c r="E60" i="2"/>
  <c r="L59" i="2"/>
  <c r="E59" i="2"/>
  <c r="L58" i="2"/>
  <c r="E58" i="2"/>
  <c r="L57" i="2"/>
  <c r="E57" i="2"/>
  <c r="L56" i="2"/>
  <c r="E56" i="2"/>
  <c r="L55" i="2"/>
  <c r="E55" i="2"/>
  <c r="E52" i="2"/>
  <c r="E51" i="2"/>
  <c r="E50" i="2"/>
  <c r="M47" i="2"/>
  <c r="K47" i="2"/>
  <c r="J47" i="2"/>
  <c r="F47" i="2"/>
  <c r="D47" i="2"/>
  <c r="C47" i="2"/>
  <c r="L46" i="2"/>
  <c r="E46" i="2"/>
  <c r="F108" i="2"/>
  <c r="E43" i="2"/>
  <c r="E42" i="2"/>
  <c r="E41" i="2"/>
  <c r="L39" i="2"/>
  <c r="L47" i="2"/>
  <c r="E39" i="2"/>
  <c r="E47" i="2"/>
  <c r="M34" i="2"/>
  <c r="K34" i="2"/>
  <c r="J34" i="2"/>
  <c r="F34" i="2"/>
  <c r="D34" i="2"/>
  <c r="C34" i="2"/>
  <c r="L31" i="2"/>
  <c r="E31" i="2"/>
  <c r="E30" i="2"/>
  <c r="E29" i="2"/>
  <c r="L28" i="2"/>
  <c r="E28" i="2"/>
  <c r="L27" i="2"/>
  <c r="L34" i="2"/>
  <c r="E27" i="2"/>
  <c r="L22" i="2"/>
  <c r="E22" i="2"/>
  <c r="L21" i="2"/>
  <c r="E21" i="2"/>
  <c r="L20" i="2"/>
  <c r="E20" i="2"/>
  <c r="M18" i="2"/>
  <c r="K18" i="2"/>
  <c r="J18" i="2"/>
  <c r="F18" i="2"/>
  <c r="F107" i="2"/>
  <c r="D18" i="2"/>
  <c r="F110" i="2"/>
  <c r="L110" i="2"/>
  <c r="C18" i="2"/>
  <c r="F109" i="2"/>
  <c r="L14" i="2"/>
  <c r="E14" i="2"/>
  <c r="L13" i="2"/>
  <c r="E13" i="2"/>
  <c r="L12" i="2"/>
  <c r="E12" i="2"/>
  <c r="E18" i="2"/>
  <c r="L18" i="2"/>
  <c r="F106" i="2"/>
  <c r="L106" i="2"/>
  <c r="E34" i="2"/>
  <c r="L109" i="2"/>
  <c r="L107" i="2"/>
  <c r="L108" i="2"/>
  <c r="E98" i="1"/>
  <c r="E97" i="1"/>
  <c r="E96" i="1"/>
  <c r="E95" i="1"/>
  <c r="E94" i="1"/>
  <c r="E93" i="1"/>
  <c r="E92" i="1"/>
  <c r="E91" i="1"/>
  <c r="E90" i="1"/>
  <c r="E89" i="1"/>
  <c r="E88" i="1"/>
  <c r="E87" i="1"/>
  <c r="M81" i="1"/>
  <c r="E81" i="1"/>
  <c r="L80" i="1"/>
  <c r="E79" i="1"/>
  <c r="L78" i="1"/>
  <c r="E78" i="1"/>
  <c r="L77" i="1"/>
  <c r="E76" i="1"/>
  <c r="L65" i="1"/>
  <c r="L64" i="1"/>
  <c r="E64" i="1"/>
  <c r="L63" i="1"/>
  <c r="E63" i="1"/>
  <c r="L62" i="1"/>
  <c r="E62" i="1"/>
  <c r="L61" i="1"/>
  <c r="E61" i="1"/>
  <c r="L60" i="1"/>
  <c r="E60" i="1"/>
  <c r="L56" i="1"/>
  <c r="E56" i="1"/>
  <c r="L55" i="1"/>
  <c r="E55" i="1"/>
  <c r="L54" i="1"/>
  <c r="E54" i="1"/>
  <c r="L53" i="1"/>
  <c r="E53" i="1"/>
  <c r="L52" i="1"/>
  <c r="E52" i="1"/>
  <c r="L51" i="1"/>
  <c r="E51" i="1"/>
  <c r="L50" i="1"/>
  <c r="E50" i="1"/>
  <c r="L49" i="1"/>
  <c r="E49" i="1"/>
  <c r="F45" i="1"/>
  <c r="D45" i="1"/>
  <c r="C45" i="1"/>
  <c r="E44" i="1"/>
  <c r="E43" i="1"/>
  <c r="E42" i="1"/>
  <c r="E41" i="1"/>
  <c r="E40" i="1"/>
  <c r="E39" i="1"/>
  <c r="E38" i="1"/>
  <c r="L37" i="1"/>
  <c r="E37" i="1"/>
  <c r="E45" i="1" s="1"/>
  <c r="L36" i="1"/>
  <c r="L45" i="1" s="1"/>
  <c r="E36" i="1"/>
  <c r="M31" i="1"/>
  <c r="K31" i="1"/>
  <c r="J31" i="1"/>
  <c r="F31" i="1"/>
  <c r="D31" i="1"/>
  <c r="C31" i="1"/>
  <c r="L30" i="1"/>
  <c r="E30" i="1"/>
  <c r="L29" i="1"/>
  <c r="E29" i="1"/>
  <c r="L28" i="1"/>
  <c r="E28" i="1"/>
  <c r="L27" i="1"/>
  <c r="E27" i="1"/>
  <c r="L26" i="1"/>
  <c r="E26" i="1"/>
  <c r="L25" i="1"/>
  <c r="L24" i="1"/>
  <c r="L31" i="1" s="1"/>
  <c r="E24" i="1"/>
  <c r="E31" i="1" s="1"/>
  <c r="M19" i="1"/>
  <c r="K19" i="1"/>
  <c r="J19" i="1"/>
  <c r="F19" i="1"/>
  <c r="D19" i="1"/>
  <c r="C19" i="1"/>
  <c r="L18" i="1"/>
  <c r="E18" i="1"/>
  <c r="L17" i="1"/>
  <c r="E17" i="1"/>
  <c r="L16" i="1"/>
  <c r="E16" i="1"/>
  <c r="L15" i="1"/>
  <c r="E15" i="1"/>
  <c r="L14" i="1"/>
  <c r="E14" i="1"/>
  <c r="L13" i="1"/>
  <c r="E13" i="1"/>
  <c r="L12" i="1"/>
  <c r="E12" i="1"/>
  <c r="L11" i="1"/>
  <c r="E11" i="1"/>
  <c r="L10" i="1"/>
  <c r="L19" i="1" s="1"/>
  <c r="E10" i="1"/>
  <c r="E19" i="1" s="1"/>
  <c r="F106" i="1" s="1"/>
  <c r="F111" i="1" s="1"/>
</calcChain>
</file>

<file path=xl/sharedStrings.xml><?xml version="1.0" encoding="utf-8"?>
<sst xmlns="http://schemas.openxmlformats.org/spreadsheetml/2006/main" count="1267" uniqueCount="517">
  <si>
    <t>MEM332</t>
  </si>
  <si>
    <t>MÜHENDİSLİK FAKÜLTESİ, MEKATRONİK MÜHENDİSLİĞİ BÖLÜMÜ (I-II Öğretim) (MÜDEK Müfredatı)</t>
  </si>
  <si>
    <t>I. SINIF</t>
  </si>
  <si>
    <t>01. Yarıyıl Dersleri</t>
  </si>
  <si>
    <t>02. Yarıyıl Dersleri</t>
  </si>
  <si>
    <t>Ders Kodu</t>
  </si>
  <si>
    <t>Ders Adı</t>
  </si>
  <si>
    <t>TE</t>
  </si>
  <si>
    <t>PR</t>
  </si>
  <si>
    <t>KR</t>
  </si>
  <si>
    <t>AKTS</t>
  </si>
  <si>
    <t>MAT181</t>
  </si>
  <si>
    <t>Matematik I</t>
  </si>
  <si>
    <t>MAT182</t>
  </si>
  <si>
    <t>Matematik II</t>
  </si>
  <si>
    <t>FIZ195</t>
  </si>
  <si>
    <t>Genel Fizik I</t>
  </si>
  <si>
    <t>FIZ196</t>
  </si>
  <si>
    <t>Genel Fizik II</t>
  </si>
  <si>
    <t>KIM189</t>
  </si>
  <si>
    <t>Genel Kimya</t>
  </si>
  <si>
    <t>MAT192</t>
  </si>
  <si>
    <t>Lineer Cebir</t>
  </si>
  <si>
    <t>MEM103</t>
  </si>
  <si>
    <t>Mekatronik Mühendisliğine Giriş</t>
  </si>
  <si>
    <t>MEM110</t>
  </si>
  <si>
    <t>Devre Teorisi</t>
  </si>
  <si>
    <t>OMD103</t>
  </si>
  <si>
    <t>Bilgisayar Programlama I</t>
  </si>
  <si>
    <t>OMD104</t>
  </si>
  <si>
    <t>Bilgisayar Programlama II</t>
  </si>
  <si>
    <t>MEM107</t>
  </si>
  <si>
    <t>Bilgisayar Destekli Teknik Resim</t>
  </si>
  <si>
    <t>MEM108</t>
  </si>
  <si>
    <t>Bilgisayar Destekli Tasarım</t>
  </si>
  <si>
    <t>AIT181</t>
  </si>
  <si>
    <t>Atatürk İlkeleri ve İnkılap Tarihi I</t>
  </si>
  <si>
    <t>AIT182</t>
  </si>
  <si>
    <t>Atatürk İlkeleri ve İnkılap Tarihi II</t>
  </si>
  <si>
    <t>TUR181</t>
  </si>
  <si>
    <t>Türk Dili I</t>
  </si>
  <si>
    <t>TUR182</t>
  </si>
  <si>
    <t>Türk Dili II</t>
  </si>
  <si>
    <t>YDL183</t>
  </si>
  <si>
    <t>Yabancı Dil I</t>
  </si>
  <si>
    <t>YDL184</t>
  </si>
  <si>
    <t>Yabancı Dil II</t>
  </si>
  <si>
    <t>Toplam</t>
  </si>
  <si>
    <t>II.SINIF</t>
  </si>
  <si>
    <t>03. Yarıyıl Dersleri</t>
  </si>
  <si>
    <t>04. Yarıyıl Dersleri</t>
  </si>
  <si>
    <t>YDL281</t>
  </si>
  <si>
    <t>Mesleki Yabancı Dil I</t>
  </si>
  <si>
    <t>YDL282</t>
  </si>
  <si>
    <t>Mesleki Yabancı Dil II</t>
  </si>
  <si>
    <t>MAT289</t>
  </si>
  <si>
    <t>Diferansiyel Denklemler</t>
  </si>
  <si>
    <t>MEM204</t>
  </si>
  <si>
    <t>Sayısal Elektronik</t>
  </si>
  <si>
    <t>MEM201</t>
  </si>
  <si>
    <t>Elektronik I</t>
  </si>
  <si>
    <t>MEM206</t>
  </si>
  <si>
    <t>Elektronik II</t>
  </si>
  <si>
    <t>MEM203</t>
  </si>
  <si>
    <t>İnternet Tabanlı Programlama</t>
  </si>
  <si>
    <t>MEM208</t>
  </si>
  <si>
    <r>
      <t xml:space="preserve">Algılayıcılar ve Dönüştürücüler </t>
    </r>
    <r>
      <rPr>
        <sz val="8"/>
        <color theme="9" tint="-0.249977111117893"/>
        <rFont val="Arial"/>
        <family val="2"/>
        <charset val="162"/>
      </rPr>
      <t xml:space="preserve"> </t>
    </r>
  </si>
  <si>
    <t>MEM209</t>
  </si>
  <si>
    <t>Statik</t>
  </si>
  <si>
    <t>MEM210</t>
  </si>
  <si>
    <r>
      <t xml:space="preserve">Dinamik </t>
    </r>
    <r>
      <rPr>
        <i/>
        <sz val="8"/>
        <color rgb="FFFF0000"/>
        <rFont val="Arial"/>
        <family val="2"/>
        <charset val="162"/>
      </rPr>
      <t xml:space="preserve"> </t>
    </r>
  </si>
  <si>
    <t>MEM211</t>
  </si>
  <si>
    <t>Malzeme Bilimi</t>
  </si>
  <si>
    <t>MEM216</t>
  </si>
  <si>
    <t>Mukavemet</t>
  </si>
  <si>
    <t>OMD205</t>
  </si>
  <si>
    <r>
      <rPr>
        <sz val="8"/>
        <color theme="1"/>
        <rFont val="Arial"/>
        <family val="2"/>
        <charset val="162"/>
      </rPr>
      <t>Olasılık ve İstatistik</t>
    </r>
    <r>
      <rPr>
        <sz val="8"/>
        <color theme="9" tint="-0.249977111117893"/>
        <rFont val="Arial"/>
        <family val="2"/>
        <charset val="162"/>
      </rPr>
      <t xml:space="preserve"> </t>
    </r>
  </si>
  <si>
    <t>OMD202</t>
  </si>
  <si>
    <t>Sayısal Analiz</t>
  </si>
  <si>
    <t>III.SINIF</t>
  </si>
  <si>
    <t>05. Yarıyıl Dersleri</t>
  </si>
  <si>
    <t>06. Yarıyıl Dersleri</t>
  </si>
  <si>
    <t>MEM399</t>
  </si>
  <si>
    <t>Endüstri Stajı I</t>
  </si>
  <si>
    <t>MEM330</t>
  </si>
  <si>
    <t>Elektrik Makinaları</t>
  </si>
  <si>
    <t>MEM303</t>
  </si>
  <si>
    <t>Otomatik Kontrol I</t>
  </si>
  <si>
    <t>MEM304</t>
  </si>
  <si>
    <t>Otomatik Kontrol II</t>
  </si>
  <si>
    <t>MEM307</t>
  </si>
  <si>
    <t>Makine Elemanları</t>
  </si>
  <si>
    <t>Makine Dinamiği</t>
  </si>
  <si>
    <t>MEM315</t>
  </si>
  <si>
    <t>Mikrodenetleyiciler ve Programlanması</t>
  </si>
  <si>
    <t>OMD306</t>
  </si>
  <si>
    <t>İş Sağlığı ve Güvenliği II</t>
  </si>
  <si>
    <t>OMD305</t>
  </si>
  <si>
    <t>İş Sağlığı ve Güvenliği I</t>
  </si>
  <si>
    <r>
      <t>Teknik Seçmeli Ders (A</t>
    </r>
    <r>
      <rPr>
        <b/>
        <vertAlign val="subscript"/>
        <sz val="8"/>
        <color indexed="8"/>
        <rFont val="Arial"/>
        <family val="2"/>
        <charset val="162"/>
      </rPr>
      <t>1</t>
    </r>
    <r>
      <rPr>
        <b/>
        <sz val="8"/>
        <color indexed="8"/>
        <rFont val="Arial"/>
        <family val="2"/>
        <charset val="162"/>
      </rPr>
      <t>)</t>
    </r>
  </si>
  <si>
    <r>
      <t>Teknik Seçmeli Ders (A</t>
    </r>
    <r>
      <rPr>
        <b/>
        <vertAlign val="subscript"/>
        <sz val="8"/>
        <color indexed="8"/>
        <rFont val="Arial"/>
        <family val="2"/>
        <charset val="162"/>
      </rPr>
      <t>2</t>
    </r>
    <r>
      <rPr>
        <b/>
        <sz val="8"/>
        <color indexed="8"/>
        <rFont val="Arial"/>
        <family val="2"/>
        <charset val="162"/>
      </rPr>
      <t>)</t>
    </r>
  </si>
  <si>
    <r>
      <t>Teknik Seçmeli Ders (A</t>
    </r>
    <r>
      <rPr>
        <b/>
        <vertAlign val="subscript"/>
        <sz val="8"/>
        <color indexed="8"/>
        <rFont val="Arial"/>
        <family val="2"/>
        <charset val="162"/>
      </rPr>
      <t>3</t>
    </r>
    <r>
      <rPr>
        <b/>
        <sz val="8"/>
        <color indexed="8"/>
        <rFont val="Arial"/>
        <family val="2"/>
        <charset val="162"/>
      </rPr>
      <t>)</t>
    </r>
  </si>
  <si>
    <t>Sosyal Seçmeli Ders (B)</t>
  </si>
  <si>
    <t>Teknik Seçmeli Dersler (A)</t>
  </si>
  <si>
    <t>MEM309</t>
  </si>
  <si>
    <t>Mekanik Titreşim</t>
  </si>
  <si>
    <t>MEM312</t>
  </si>
  <si>
    <t>İmal Usülleri</t>
  </si>
  <si>
    <t>MEM311</t>
  </si>
  <si>
    <t>Veri Haberleşme Sistemleri</t>
  </si>
  <si>
    <t>MEM314</t>
  </si>
  <si>
    <t>Mikrodenetleyici Tabanlı Sistem Tasarımı</t>
  </si>
  <si>
    <t>MEM313</t>
  </si>
  <si>
    <t>Sayısal Elektronik Sistem Tasarımı</t>
  </si>
  <si>
    <t>MEM316</t>
  </si>
  <si>
    <t>Sistem Dinamiği ve Kontrolü</t>
  </si>
  <si>
    <t>MEM317</t>
  </si>
  <si>
    <t>Akışkanlar Mekaniği</t>
  </si>
  <si>
    <t>MEM318</t>
  </si>
  <si>
    <t>Hidrolik ve Pnömatik</t>
  </si>
  <si>
    <t>MEM319</t>
  </si>
  <si>
    <t>Isı Transferi</t>
  </si>
  <si>
    <t>MEM320</t>
  </si>
  <si>
    <t>İşaret ve Sistemler</t>
  </si>
  <si>
    <t>MEM321</t>
  </si>
  <si>
    <t>Güneş Enerjisi ve Uygulamaları</t>
  </si>
  <si>
    <t>MEM324</t>
  </si>
  <si>
    <t>Termodinamik</t>
  </si>
  <si>
    <t>MEM323</t>
  </si>
  <si>
    <t>Taşıt Tekniği</t>
  </si>
  <si>
    <t>MEM326</t>
  </si>
  <si>
    <t>Güç Üretim Sistemleri</t>
  </si>
  <si>
    <t>MEM325</t>
  </si>
  <si>
    <t>Elektromanyetik Teori</t>
  </si>
  <si>
    <t>MEM328</t>
  </si>
  <si>
    <t>Elektrikli ve Hibrit Taşıtlar</t>
  </si>
  <si>
    <t xml:space="preserve">Sosyal Seçmeli Dersler (B) </t>
  </si>
  <si>
    <t>MSD301</t>
  </si>
  <si>
    <t>İş Hukuku</t>
  </si>
  <si>
    <t>MSD302</t>
  </si>
  <si>
    <t>Araştırma ve Sunum Teknikleri</t>
  </si>
  <si>
    <t>MSD303</t>
  </si>
  <si>
    <t>Patent ve Endüstriyel Tasarım</t>
  </si>
  <si>
    <t>MSD304</t>
  </si>
  <si>
    <t>İnsan Kaynakları Yönetimi</t>
  </si>
  <si>
    <t>MSD305</t>
  </si>
  <si>
    <t>Girişimcilik</t>
  </si>
  <si>
    <t>MSD306</t>
  </si>
  <si>
    <t>Yönetim Sistemleri</t>
  </si>
  <si>
    <t>MSD307</t>
  </si>
  <si>
    <t>İletişim Becerileri</t>
  </si>
  <si>
    <t>MSD310</t>
  </si>
  <si>
    <t>Kurumsal Davranış</t>
  </si>
  <si>
    <t>MSD311</t>
  </si>
  <si>
    <t>Kritik Analitik Düşünme Teknikleri</t>
  </si>
  <si>
    <t>MSD312</t>
  </si>
  <si>
    <t>Standardizasyon</t>
  </si>
  <si>
    <t>DEG301</t>
  </si>
  <si>
    <t>Değerler Eğitimi</t>
  </si>
  <si>
    <t>MSD316</t>
  </si>
  <si>
    <t>Sosyal Medya</t>
  </si>
  <si>
    <t>"Endüstri Stajları" Staj Yönergesine göre yapılacaktır.</t>
  </si>
  <si>
    <t>A grubu derslerden her dönem 2 ders seçilecektir</t>
  </si>
  <si>
    <t>B grubu derslerden her dönem 1 ders seçilecektir.</t>
  </si>
  <si>
    <t>IV.SINIF</t>
  </si>
  <si>
    <t>07. Yarıyıl Dersleri</t>
  </si>
  <si>
    <t>08. Yarıyıl Dersleri</t>
  </si>
  <si>
    <t>MEM499</t>
  </si>
  <si>
    <t>Endüstri Stajı II</t>
  </si>
  <si>
    <t>MEM460</t>
  </si>
  <si>
    <r>
      <t>Uygulamalı Mühendislik Eğitimi</t>
    </r>
    <r>
      <rPr>
        <vertAlign val="superscript"/>
        <sz val="8"/>
        <color indexed="8"/>
        <rFont val="Arial"/>
        <family val="2"/>
        <charset val="162"/>
      </rPr>
      <t>(1)</t>
    </r>
  </si>
  <si>
    <t>OMD401</t>
  </si>
  <si>
    <t>Mühendislik Etiği</t>
  </si>
  <si>
    <t>MEM452</t>
  </si>
  <si>
    <r>
      <t>Bitirme Projesi II</t>
    </r>
    <r>
      <rPr>
        <vertAlign val="superscript"/>
        <sz val="8"/>
        <color indexed="8"/>
        <rFont val="Arial"/>
        <family val="2"/>
        <charset val="162"/>
      </rPr>
      <t>(1)(2)</t>
    </r>
  </si>
  <si>
    <t>MEM451</t>
  </si>
  <si>
    <t>Bitirme Projesi I</t>
  </si>
  <si>
    <r>
      <t>Teknik Seçmeli Ders (A</t>
    </r>
    <r>
      <rPr>
        <b/>
        <vertAlign val="subscript"/>
        <sz val="8"/>
        <color indexed="8"/>
        <rFont val="Arial"/>
        <family val="2"/>
        <charset val="162"/>
      </rPr>
      <t>1</t>
    </r>
    <r>
      <rPr>
        <b/>
        <sz val="8"/>
        <color indexed="8"/>
        <rFont val="Arial"/>
        <family val="2"/>
        <charset val="162"/>
      </rPr>
      <t>)</t>
    </r>
    <r>
      <rPr>
        <b/>
        <vertAlign val="superscript"/>
        <sz val="8"/>
        <color indexed="8"/>
        <rFont val="Arial"/>
        <family val="2"/>
        <charset val="162"/>
      </rPr>
      <t>(2)</t>
    </r>
  </si>
  <si>
    <r>
      <t>Teknik Seçmeli Ders (A</t>
    </r>
    <r>
      <rPr>
        <b/>
        <vertAlign val="subscript"/>
        <sz val="8"/>
        <color indexed="8"/>
        <rFont val="Arial"/>
        <family val="2"/>
        <charset val="162"/>
      </rPr>
      <t>2</t>
    </r>
    <r>
      <rPr>
        <b/>
        <sz val="8"/>
        <color indexed="8"/>
        <rFont val="Arial"/>
        <family val="2"/>
        <charset val="162"/>
      </rPr>
      <t>)</t>
    </r>
    <r>
      <rPr>
        <b/>
        <vertAlign val="superscript"/>
        <sz val="8"/>
        <color indexed="8"/>
        <rFont val="Arial"/>
        <family val="2"/>
        <charset val="162"/>
      </rPr>
      <t>(2)</t>
    </r>
  </si>
  <si>
    <r>
      <t>Teknik Seçmeli Ders (A</t>
    </r>
    <r>
      <rPr>
        <b/>
        <vertAlign val="subscript"/>
        <sz val="8"/>
        <color indexed="8"/>
        <rFont val="Arial"/>
        <family val="2"/>
        <charset val="162"/>
      </rPr>
      <t>3</t>
    </r>
    <r>
      <rPr>
        <b/>
        <sz val="8"/>
        <color indexed="8"/>
        <rFont val="Arial"/>
        <family val="2"/>
        <charset val="162"/>
      </rPr>
      <t>)</t>
    </r>
    <r>
      <rPr>
        <b/>
        <vertAlign val="superscript"/>
        <sz val="8"/>
        <color indexed="8"/>
        <rFont val="Arial"/>
        <family val="2"/>
        <charset val="162"/>
      </rPr>
      <t>(2)</t>
    </r>
  </si>
  <si>
    <r>
      <t>Teknik Seçmeli Ders (A</t>
    </r>
    <r>
      <rPr>
        <b/>
        <vertAlign val="subscript"/>
        <sz val="8"/>
        <color indexed="8"/>
        <rFont val="Arial"/>
        <family val="2"/>
        <charset val="162"/>
      </rPr>
      <t>4</t>
    </r>
    <r>
      <rPr>
        <b/>
        <sz val="8"/>
        <color indexed="8"/>
        <rFont val="Arial"/>
        <family val="2"/>
        <charset val="162"/>
      </rPr>
      <t>)</t>
    </r>
    <r>
      <rPr>
        <b/>
        <vertAlign val="superscript"/>
        <sz val="8"/>
        <color indexed="8"/>
        <rFont val="Arial"/>
        <family val="2"/>
        <charset val="162"/>
      </rPr>
      <t>(2)</t>
    </r>
  </si>
  <si>
    <r>
      <t>Teknik Seçmeli Ders (A</t>
    </r>
    <r>
      <rPr>
        <b/>
        <vertAlign val="subscript"/>
        <sz val="8"/>
        <color indexed="8"/>
        <rFont val="Arial"/>
        <family val="2"/>
        <charset val="162"/>
      </rPr>
      <t>4</t>
    </r>
    <r>
      <rPr>
        <b/>
        <sz val="8"/>
        <color indexed="8"/>
        <rFont val="Arial"/>
        <family val="2"/>
        <charset val="162"/>
      </rPr>
      <t>)</t>
    </r>
  </si>
  <si>
    <r>
      <t>Toplam</t>
    </r>
    <r>
      <rPr>
        <b/>
        <vertAlign val="superscript"/>
        <sz val="8"/>
        <color indexed="8"/>
        <rFont val="Arial"/>
        <family val="2"/>
        <charset val="162"/>
      </rPr>
      <t>(2)</t>
    </r>
  </si>
  <si>
    <t>MEM403</t>
  </si>
  <si>
    <t>Robotik I</t>
  </si>
  <si>
    <t>MEM404</t>
  </si>
  <si>
    <t>Robotik II</t>
  </si>
  <si>
    <t>MEM405</t>
  </si>
  <si>
    <t>Bilgisayar Destekli Üretim</t>
  </si>
  <si>
    <t>MEM408</t>
  </si>
  <si>
    <t>Endüstriyel Elektronik</t>
  </si>
  <si>
    <t>MEM407</t>
  </si>
  <si>
    <t>Endüstriyel Otomasyon</t>
  </si>
  <si>
    <t>MEM410</t>
  </si>
  <si>
    <t>Bulanık mantık ve kontrol</t>
  </si>
  <si>
    <t>MEM409</t>
  </si>
  <si>
    <t>Sayısal Sinyal İşleme</t>
  </si>
  <si>
    <t>MEM412</t>
  </si>
  <si>
    <t>Süreç Denetimi</t>
  </si>
  <si>
    <t>MEM411</t>
  </si>
  <si>
    <t>Yapay Sinir Ağları</t>
  </si>
  <si>
    <t>MEM414</t>
  </si>
  <si>
    <t>Gömülü Sistemler</t>
  </si>
  <si>
    <t>MEM413</t>
  </si>
  <si>
    <t>Sonlu Elemanlar Yöntemi</t>
  </si>
  <si>
    <t>MEM416</t>
  </si>
  <si>
    <t>Otomotiv Mekatroniği</t>
  </si>
  <si>
    <t>MEM415</t>
  </si>
  <si>
    <t>Kalite Kontrol</t>
  </si>
  <si>
    <t>MEM418</t>
  </si>
  <si>
    <t>Doğrusal Olmayan Sistemlerin Kontrolü</t>
  </si>
  <si>
    <t>MEM417</t>
  </si>
  <si>
    <t>Nano Teknoloji</t>
  </si>
  <si>
    <t>MEM420</t>
  </si>
  <si>
    <t>Biyomekanik</t>
  </si>
  <si>
    <t>MEM419</t>
  </si>
  <si>
    <t>Mekanik Sistemlerin Dinamiği</t>
  </si>
  <si>
    <t>MEM422</t>
  </si>
  <si>
    <t>Görüntü İşleme</t>
  </si>
  <si>
    <t>MEM421</t>
  </si>
  <si>
    <t>Optimizasyon Teknikleri</t>
  </si>
  <si>
    <t>MEM428</t>
  </si>
  <si>
    <t>Mekatronik Sistem ve Tasarımı</t>
  </si>
  <si>
    <t>MEM427</t>
  </si>
  <si>
    <t>Kaynak Teknolojisi</t>
  </si>
  <si>
    <t>MEM430</t>
  </si>
  <si>
    <t>Aerodinamik</t>
  </si>
  <si>
    <t>MEM429</t>
  </si>
  <si>
    <t>Elektrik Alan Teorisi</t>
  </si>
  <si>
    <t>MEM432</t>
  </si>
  <si>
    <t>Mikrodalga Teorisi</t>
  </si>
  <si>
    <t>* "Endüstri Stajları" Staj Yönergesine göre yapılacaktır.</t>
  </si>
  <si>
    <t>** A grubu derslerden her dönem 4 ders seçilecektir</t>
  </si>
  <si>
    <t>*** 8. Yarıyılda (1) nolu dersi alanlar (2) nolu diğer dersleri almayacaklardır. Aynı şekilde (2) nolu dersleri alanlar (1) numaralı dersi almayacaklardır.</t>
  </si>
  <si>
    <t>DERS İSTATİSTİKLERİ</t>
  </si>
  <si>
    <t>MÜDEK KRİTERLERİ</t>
  </si>
  <si>
    <t>Toplam Ulusal Kredi</t>
  </si>
  <si>
    <t>Minimum 128 olmalıdır..</t>
  </si>
  <si>
    <t>Toplam AKTS Kredi</t>
  </si>
  <si>
    <t>Toplam AKTS 240 olmalıdır.</t>
  </si>
  <si>
    <t>Seçmeli Derslerin Toplam Ulusal Kredisi</t>
  </si>
  <si>
    <t>Seçmeli Ders Toplamı / Ulusal Kredi &gt;%25 olmalıdır. 46/168=%27</t>
  </si>
  <si>
    <t>Temel Bilimlerin Ulusal Kredi Toplamı</t>
  </si>
  <si>
    <t xml:space="preserve">Temel Bilim Dersleri en az 32 Ulusal Kredi sağlamalıdır. </t>
  </si>
  <si>
    <t>Genel Eğitim Dersleri Ulusal Kredi Toplamı</t>
  </si>
  <si>
    <t xml:space="preserve">Müdek için kriter yoktur. ABET için en az 18 olmalıdır. </t>
  </si>
  <si>
    <t>Mühendislik Meslek Dersleri Kredi Toplamı</t>
  </si>
  <si>
    <t xml:space="preserve">Müdek için en az 48 kredi olmalıdır. </t>
  </si>
  <si>
    <t>MÜHENDİSLİK FAKÜLTESİ, MEKATRONİK MÜHENDİSLİĞİ BÖLÜMÜ</t>
  </si>
  <si>
    <t>2011 - 2012 EĞİTİM-ÖĞRETİM MÜFREDATI TÜRKÇE PROGRAM KODU :0223   (I.  ÖĞRETİM)</t>
  </si>
  <si>
    <t>2011 - 2012 EĞİTİM-ÖĞRETİM MÜFREDATI TÜRKÇE PROGRAM KODU :0224   (II. ÖĞRETİM)</t>
  </si>
  <si>
    <t>Hazırlık 01. Yarıyıl</t>
  </si>
  <si>
    <t>Hazırlık 02. Yarıyıl</t>
  </si>
  <si>
    <t>MEM000</t>
  </si>
  <si>
    <t>Hazırlık</t>
  </si>
  <si>
    <t>FIZ183</t>
  </si>
  <si>
    <t>FIZ186</t>
  </si>
  <si>
    <t>KIM183</t>
  </si>
  <si>
    <t>MAT183</t>
  </si>
  <si>
    <t>MAT186</t>
  </si>
  <si>
    <t>MEM101</t>
  </si>
  <si>
    <t>MEM102</t>
  </si>
  <si>
    <t>MEM104</t>
  </si>
  <si>
    <t>MEM105</t>
  </si>
  <si>
    <t>MEM106</t>
  </si>
  <si>
    <t>YDL181</t>
  </si>
  <si>
    <t>YDL182</t>
  </si>
  <si>
    <t>MAT283</t>
  </si>
  <si>
    <t>MEM202</t>
  </si>
  <si>
    <t>MMM261</t>
  </si>
  <si>
    <t>MEM205</t>
  </si>
  <si>
    <t>Mühendislik Mekaniği</t>
  </si>
  <si>
    <t>MEM207</t>
  </si>
  <si>
    <t>MEM212</t>
  </si>
  <si>
    <t>Nümerik Analiz</t>
  </si>
  <si>
    <t>MEM302</t>
  </si>
  <si>
    <t>MEM301</t>
  </si>
  <si>
    <t>MEM306</t>
  </si>
  <si>
    <r>
      <t>Mekanizma Tekniği</t>
    </r>
    <r>
      <rPr>
        <sz val="8"/>
        <color theme="9"/>
        <rFont val="Arial"/>
        <family val="2"/>
        <charset val="162"/>
      </rPr>
      <t xml:space="preserve"> </t>
    </r>
  </si>
  <si>
    <t>MEM305</t>
  </si>
  <si>
    <t>MEM308</t>
  </si>
  <si>
    <t>Hidrolik - Pnömatik</t>
  </si>
  <si>
    <t>MEM310</t>
  </si>
  <si>
    <t>MSD308</t>
  </si>
  <si>
    <t>İş Sağlığı ve Güvenliği</t>
  </si>
  <si>
    <t>MSD309</t>
  </si>
  <si>
    <t>Uluslararası İletişim</t>
  </si>
  <si>
    <t>SOS381</t>
  </si>
  <si>
    <t>A GRUBU DERSLERDEN HER DÖNEM 2 DERS SEÇİLECEKTİR</t>
  </si>
  <si>
    <t>B GRUBU DERSLERDEN HER DÖNEM 1 DERS SEÇİLECEKTİR</t>
  </si>
  <si>
    <t>MEM400</t>
  </si>
  <si>
    <t>Bitirme Tezi</t>
  </si>
  <si>
    <t>MEM401</t>
  </si>
  <si>
    <t>Mekatronik Proje Uygulaması I</t>
  </si>
  <si>
    <t>MEM402</t>
  </si>
  <si>
    <t>Mekatronik Proje Uygulaması II</t>
  </si>
  <si>
    <t>MUH402</t>
  </si>
  <si>
    <r>
      <t>Teknik Seçmeli Ders (A</t>
    </r>
    <r>
      <rPr>
        <b/>
        <vertAlign val="subscript"/>
        <sz val="8"/>
        <color indexed="8"/>
        <rFont val="Arial"/>
        <family val="2"/>
        <charset val="162"/>
      </rPr>
      <t>5</t>
    </r>
    <r>
      <rPr>
        <b/>
        <sz val="8"/>
        <color indexed="8"/>
        <rFont val="Arial"/>
        <family val="2"/>
        <charset val="162"/>
      </rPr>
      <t>)</t>
    </r>
  </si>
  <si>
    <t>A GRUBU DERSLERDEN GÜZ DÖNEMİ 5 DERS, BAHAR DÖNEMİ 4 DERS SEÇİLECEKTİR</t>
  </si>
  <si>
    <t>Toplam Ulusal Kredi / 128 Kredi Sınırı</t>
  </si>
  <si>
    <t>Toplam AKTS Kredi / Toplam Ulusal Kredi</t>
  </si>
  <si>
    <t>Seçmeli Derslerin Toplam Kredisi</t>
  </si>
  <si>
    <t>Seçmeli Derslerin Toplam Kredisi / Toplam Ulusal Kredi</t>
  </si>
  <si>
    <t>Teorik Derslerin Toplam Saati</t>
  </si>
  <si>
    <t>Teorik Derslerin Toplam Saati / Toplam Ders Saati</t>
  </si>
  <si>
    <t>Uygulama Derslerin Toplam Saati</t>
  </si>
  <si>
    <t>Uygulama Derslerin Toplam Saati / Toplam Ders Saati</t>
  </si>
  <si>
    <t>MEM109</t>
  </si>
  <si>
    <t>MEM213</t>
  </si>
  <si>
    <t>MEM215</t>
  </si>
  <si>
    <t>MEM218</t>
  </si>
  <si>
    <t>MEM327</t>
  </si>
  <si>
    <t>MEM397</t>
  </si>
  <si>
    <t>MEM334</t>
  </si>
  <si>
    <t>MEM497</t>
  </si>
  <si>
    <t>ATU302</t>
  </si>
  <si>
    <t>Akademik Türkçe</t>
  </si>
  <si>
    <t>Seçmeli Hazırlık 01. Yarıyıl</t>
  </si>
  <si>
    <t>Seçmeli Hazırlık 02. Yarıyıl</t>
  </si>
  <si>
    <t>MEM433</t>
  </si>
  <si>
    <t>MEM434</t>
  </si>
  <si>
    <r>
      <t>Endüstri Stajı II</t>
    </r>
    <r>
      <rPr>
        <vertAlign val="superscript"/>
        <sz val="8"/>
        <color rgb="FF000000"/>
        <rFont val="Arial"/>
        <family val="2"/>
        <charset val="162"/>
      </rPr>
      <t>(1)(2)</t>
    </r>
  </si>
  <si>
    <r>
      <t>Mühendislik Etiği</t>
    </r>
    <r>
      <rPr>
        <vertAlign val="superscript"/>
        <sz val="8"/>
        <color rgb="FF000000"/>
        <rFont val="Arial"/>
        <family val="2"/>
        <charset val="162"/>
      </rPr>
      <t>(1)(2)</t>
    </r>
  </si>
  <si>
    <r>
      <t>Teknik Seçmeli Ders (A</t>
    </r>
    <r>
      <rPr>
        <b/>
        <vertAlign val="subscript"/>
        <sz val="8"/>
        <color indexed="8"/>
        <rFont val="Arial"/>
        <family val="2"/>
        <charset val="162"/>
      </rPr>
      <t>1</t>
    </r>
    <r>
      <rPr>
        <b/>
        <sz val="8"/>
        <color indexed="8"/>
        <rFont val="Arial"/>
        <family val="2"/>
        <charset val="162"/>
      </rPr>
      <t>)</t>
    </r>
    <r>
      <rPr>
        <b/>
        <vertAlign val="superscript"/>
        <sz val="8"/>
        <color rgb="FF000000"/>
        <rFont val="Arial"/>
        <family val="2"/>
        <charset val="162"/>
      </rPr>
      <t>(2)</t>
    </r>
  </si>
  <si>
    <r>
      <t>Teknik Seçmeli Ders (A</t>
    </r>
    <r>
      <rPr>
        <b/>
        <vertAlign val="subscript"/>
        <sz val="8"/>
        <color indexed="8"/>
        <rFont val="Arial"/>
        <family val="2"/>
        <charset val="162"/>
      </rPr>
      <t>2</t>
    </r>
    <r>
      <rPr>
        <b/>
        <sz val="8"/>
        <color indexed="8"/>
        <rFont val="Arial"/>
        <family val="2"/>
        <charset val="162"/>
      </rPr>
      <t>)</t>
    </r>
    <r>
      <rPr>
        <b/>
        <vertAlign val="superscript"/>
        <sz val="8"/>
        <color rgb="FF000000"/>
        <rFont val="Arial"/>
        <family val="2"/>
        <charset val="162"/>
      </rPr>
      <t>(2)</t>
    </r>
  </si>
  <si>
    <r>
      <t>Teknik Seçmeli Ders (A</t>
    </r>
    <r>
      <rPr>
        <b/>
        <vertAlign val="subscript"/>
        <sz val="8"/>
        <color indexed="8"/>
        <rFont val="Arial"/>
        <family val="2"/>
        <charset val="162"/>
      </rPr>
      <t>3</t>
    </r>
    <r>
      <rPr>
        <b/>
        <sz val="8"/>
        <color indexed="8"/>
        <rFont val="Arial"/>
        <family val="2"/>
        <charset val="162"/>
      </rPr>
      <t>)</t>
    </r>
    <r>
      <rPr>
        <b/>
        <vertAlign val="superscript"/>
        <sz val="8"/>
        <color rgb="FF000000"/>
        <rFont val="Arial"/>
        <family val="2"/>
        <charset val="162"/>
      </rPr>
      <t>(2)</t>
    </r>
  </si>
  <si>
    <r>
      <t>Teknik Seçmeli Ders (A</t>
    </r>
    <r>
      <rPr>
        <b/>
        <vertAlign val="subscript"/>
        <sz val="8"/>
        <color indexed="8"/>
        <rFont val="Arial"/>
        <family val="2"/>
        <charset val="162"/>
      </rPr>
      <t>4</t>
    </r>
    <r>
      <rPr>
        <b/>
        <sz val="8"/>
        <color indexed="8"/>
        <rFont val="Arial"/>
        <family val="2"/>
        <charset val="162"/>
      </rPr>
      <t>)</t>
    </r>
    <r>
      <rPr>
        <b/>
        <vertAlign val="superscript"/>
        <sz val="8"/>
        <color rgb="FF000000"/>
        <rFont val="Arial"/>
        <family val="2"/>
        <charset val="162"/>
      </rPr>
      <t>(2)</t>
    </r>
  </si>
  <si>
    <r>
      <t>Teknik Seçmeli Ders (A</t>
    </r>
    <r>
      <rPr>
        <b/>
        <vertAlign val="subscript"/>
        <sz val="8"/>
        <color indexed="8"/>
        <rFont val="Arial"/>
        <family val="2"/>
        <charset val="162"/>
      </rPr>
      <t>5</t>
    </r>
    <r>
      <rPr>
        <b/>
        <sz val="8"/>
        <color indexed="8"/>
        <rFont val="Arial"/>
        <family val="2"/>
        <charset val="162"/>
      </rPr>
      <t>)</t>
    </r>
    <r>
      <rPr>
        <b/>
        <vertAlign val="superscript"/>
        <sz val="8"/>
        <color rgb="FF000000"/>
        <rFont val="Arial"/>
        <family val="2"/>
        <charset val="162"/>
      </rPr>
      <t>(2)</t>
    </r>
  </si>
  <si>
    <r>
      <t>Teknik Seçmeli Ders (A</t>
    </r>
    <r>
      <rPr>
        <b/>
        <vertAlign val="subscript"/>
        <sz val="8"/>
        <color indexed="8"/>
        <rFont val="Arial"/>
        <family val="2"/>
        <charset val="162"/>
      </rPr>
      <t>5</t>
    </r>
    <r>
      <rPr>
        <b/>
        <sz val="8"/>
        <color indexed="8"/>
        <rFont val="Arial"/>
        <family val="2"/>
        <charset val="162"/>
      </rPr>
      <t>)</t>
    </r>
    <r>
      <rPr>
        <b/>
        <vertAlign val="superscript"/>
        <sz val="8"/>
        <color indexed="8"/>
        <rFont val="Arial"/>
        <family val="2"/>
        <charset val="162"/>
      </rPr>
      <t>(2)</t>
    </r>
  </si>
  <si>
    <t>Robotik Kodlama</t>
  </si>
  <si>
    <t xml:space="preserve">7. ve 8. Yarıyıl İçin Teknik Ortak Seçmeli Ders Havuzu  (A) </t>
  </si>
  <si>
    <t>MEM470</t>
  </si>
  <si>
    <t>MEM454</t>
  </si>
  <si>
    <r>
      <t>Bitirme Projesi</t>
    </r>
    <r>
      <rPr>
        <vertAlign val="superscript"/>
        <sz val="8"/>
        <color indexed="8"/>
        <rFont val="Arial"/>
        <family val="2"/>
        <charset val="162"/>
      </rPr>
      <t>(1)(2)</t>
    </r>
  </si>
  <si>
    <t>A grubu derslerden her dönem 3 ders seçilecektir</t>
  </si>
  <si>
    <t>MEM435</t>
  </si>
  <si>
    <t>MEM436</t>
  </si>
  <si>
    <t>MEM437</t>
  </si>
  <si>
    <t>MEM438</t>
  </si>
  <si>
    <t>MEM439</t>
  </si>
  <si>
    <t>MEM440</t>
  </si>
  <si>
    <t>MEM441</t>
  </si>
  <si>
    <t>MEM442</t>
  </si>
  <si>
    <t>MEM443</t>
  </si>
  <si>
    <t>MEM444</t>
  </si>
  <si>
    <t>Müdek için kriter yoktur. ABET için en az 18 olmalıdır. (Türk D., İnk.T., İş Sağ., Sosyal Seç.,)</t>
  </si>
  <si>
    <t>Temel Bilim Dersleri en az 32 Ulusal Kredi sağlamalıdır.  (Fiz,Mat, Dif.D., L.Cebir)</t>
  </si>
  <si>
    <t>Mühendislik Meslek Dersleri Ulusal Kredi Toplamı</t>
  </si>
  <si>
    <t>MEM472</t>
  </si>
  <si>
    <t>a) "Endüstri Stajları" Staj Yönergesine göre yapılacaktır.</t>
  </si>
  <si>
    <t xml:space="preserve">c) 7. ve 8. Yarıyılda (1)(2) indisi ile gösterilen dersler o dönemde tüm öğrencilerin alması gereken zorunlu derslerdir. Uzaktan eğitim yolu ile açılacaktır. </t>
  </si>
  <si>
    <t>Robot Teorisi</t>
  </si>
  <si>
    <t>Robot Tasarımı ve Kontrolü</t>
  </si>
  <si>
    <t>MAT194</t>
  </si>
  <si>
    <t>MEM336</t>
  </si>
  <si>
    <t>Seçmeli Ders Toplamı / Ulusal Kredi &gt;%25 olmalıdır. 52/171=%30</t>
  </si>
  <si>
    <t>Hazırlık (Seçmeli)</t>
  </si>
  <si>
    <t>d) Her iki dönemde de "MEM470-İşyeri Eğitimi, MEM472-İşyeri Uygulaması" dersini almayanlar 7. ve 8. yarıyıldaki (2) nolu derslerin tamamını alacaklardır.</t>
  </si>
  <si>
    <t>b) 7. ve 8. Yarıyılda (1) nolu dersi alanlar (2) nolu diğer dersleri almayacaklardır. Aynı şekilde (2) nolu dersleri alanlar (1) numaralı dersleri almayacaklardır.</t>
  </si>
  <si>
    <t>ENGINEERING FACULTY, MECHATRONICS ENGINEERING DEPARTMENT (I-II Education) (MUDEK Curriculum)</t>
  </si>
  <si>
    <t>Elective Preparation 01. Semester</t>
  </si>
  <si>
    <t>Elective Preparation 02. Semester</t>
  </si>
  <si>
    <t>Code</t>
  </si>
  <si>
    <t>Course Name</t>
  </si>
  <si>
    <t>LT</t>
  </si>
  <si>
    <t>LB</t>
  </si>
  <si>
    <t>CR</t>
  </si>
  <si>
    <t>ECTS</t>
  </si>
  <si>
    <t>English Preparation (Elective)</t>
  </si>
  <si>
    <t xml:space="preserve">1st. Semester Courses </t>
  </si>
  <si>
    <t>2nd. Semester Courses</t>
  </si>
  <si>
    <t>Mathematics I</t>
  </si>
  <si>
    <t>Mathematics II</t>
  </si>
  <si>
    <t>General Physics I</t>
  </si>
  <si>
    <t>General Physics II</t>
  </si>
  <si>
    <t>General Chemistry</t>
  </si>
  <si>
    <t>Lineer Algebra</t>
  </si>
  <si>
    <t>Introduction to Mechatronic Engineering</t>
  </si>
  <si>
    <t>Circuit Theory</t>
  </si>
  <si>
    <t>Computer Programming I</t>
  </si>
  <si>
    <t>Computer Programming II</t>
  </si>
  <si>
    <t>Computer Aided Technical Drawing</t>
  </si>
  <si>
    <t>Computer Aided Design</t>
  </si>
  <si>
    <t>Atatürk's Principles and History of Revolutions I</t>
  </si>
  <si>
    <t>Atatürk's Principles and History of Revolutions II</t>
  </si>
  <si>
    <t>Turkish Language I</t>
  </si>
  <si>
    <t>Turkish Language II</t>
  </si>
  <si>
    <t>Foreign Language I</t>
  </si>
  <si>
    <t>Foreign Language II</t>
  </si>
  <si>
    <t>Total</t>
  </si>
  <si>
    <t>3rd. Semester Courses</t>
  </si>
  <si>
    <t>4th. Semester Courses</t>
  </si>
  <si>
    <t>Technical Foreign Language I</t>
  </si>
  <si>
    <t>Technical Foreign Language II</t>
  </si>
  <si>
    <t>Differential Equations</t>
  </si>
  <si>
    <t>Digital Electronics</t>
  </si>
  <si>
    <t>Electronics I</t>
  </si>
  <si>
    <t>Electronics II</t>
  </si>
  <si>
    <t>Internet Based Programming</t>
  </si>
  <si>
    <t>Sensors ve Transducers</t>
  </si>
  <si>
    <t>Statics</t>
  </si>
  <si>
    <t>Dynamics</t>
  </si>
  <si>
    <t>Materials Science</t>
  </si>
  <si>
    <t>Strength of Materials</t>
  </si>
  <si>
    <t>Probability and Statistics</t>
  </si>
  <si>
    <t>Numerical Analysis</t>
  </si>
  <si>
    <t>5th. Semester Courses</t>
  </si>
  <si>
    <t>6th. Semester Courses</t>
  </si>
  <si>
    <t>Industrial Practice I</t>
  </si>
  <si>
    <t>Electric Machines</t>
  </si>
  <si>
    <t>Automatic Control I</t>
  </si>
  <si>
    <t>Automatic Control II</t>
  </si>
  <si>
    <t>Machine Elements</t>
  </si>
  <si>
    <t>Robot Theory</t>
  </si>
  <si>
    <t>Microcontrollers and Programming</t>
  </si>
  <si>
    <t>Machine Dynamics</t>
  </si>
  <si>
    <t>Occupational Health and Safety I</t>
  </si>
  <si>
    <t>Occupational Health and Safety II</t>
  </si>
  <si>
    <r>
      <t>Technical Elective Course (A</t>
    </r>
    <r>
      <rPr>
        <b/>
        <vertAlign val="subscript"/>
        <sz val="8"/>
        <rFont val="Arial"/>
        <family val="2"/>
        <charset val="162"/>
      </rPr>
      <t>1</t>
    </r>
    <r>
      <rPr>
        <b/>
        <sz val="8"/>
        <rFont val="Arial"/>
        <family val="2"/>
        <charset val="162"/>
      </rPr>
      <t>)</t>
    </r>
  </si>
  <si>
    <r>
      <t>Technical Elective Course (A</t>
    </r>
    <r>
      <rPr>
        <b/>
        <vertAlign val="subscript"/>
        <sz val="8"/>
        <rFont val="Arial"/>
        <family val="2"/>
        <charset val="162"/>
      </rPr>
      <t>2</t>
    </r>
    <r>
      <rPr>
        <b/>
        <sz val="8"/>
        <rFont val="Arial"/>
        <family val="2"/>
        <charset val="162"/>
      </rPr>
      <t>)</t>
    </r>
  </si>
  <si>
    <r>
      <t>Technical Elective Course (A</t>
    </r>
    <r>
      <rPr>
        <b/>
        <vertAlign val="subscript"/>
        <sz val="8"/>
        <rFont val="Arial"/>
        <family val="2"/>
        <charset val="162"/>
      </rPr>
      <t>3</t>
    </r>
    <r>
      <rPr>
        <b/>
        <sz val="8"/>
        <rFont val="Arial"/>
        <family val="2"/>
        <charset val="162"/>
      </rPr>
      <t>)</t>
    </r>
  </si>
  <si>
    <t>Social Elective Course (B)</t>
  </si>
  <si>
    <t>Technical Elective Course (A)</t>
  </si>
  <si>
    <t>Mechanical Vibrations</t>
  </si>
  <si>
    <t>Manufacturing Processes</t>
  </si>
  <si>
    <t>Data Communication Systems</t>
  </si>
  <si>
    <t>Microcontroller Based System Design</t>
  </si>
  <si>
    <t>Digital Electronics System Design</t>
  </si>
  <si>
    <t>System Dynamics and Control</t>
  </si>
  <si>
    <t>Fluid Mechanics</t>
  </si>
  <si>
    <t>Hydraulics and Pneumatics</t>
  </si>
  <si>
    <t>Heat Transfer</t>
  </si>
  <si>
    <t>Signals and Systems</t>
  </si>
  <si>
    <t>Solar Energy and Applications</t>
  </si>
  <si>
    <t>Thermodynamics</t>
  </si>
  <si>
    <t>Vehicle Technique</t>
  </si>
  <si>
    <t>Power Generation Systems</t>
  </si>
  <si>
    <t>Electromagnetic Theory</t>
  </si>
  <si>
    <t>Electric and Hybrid Vehicles</t>
  </si>
  <si>
    <t xml:space="preserve">Social Elective Course (B) </t>
  </si>
  <si>
    <t>Labour Law</t>
  </si>
  <si>
    <t>Research and Presentation Skills</t>
  </si>
  <si>
    <t>Patent and Industrial Design</t>
  </si>
  <si>
    <t>Human Resources Management</t>
  </si>
  <si>
    <t>Entrepreneurship</t>
  </si>
  <si>
    <t>Management Systems</t>
  </si>
  <si>
    <t>Communication Skills</t>
  </si>
  <si>
    <t>Corporate Behavior</t>
  </si>
  <si>
    <t>Critical Analytic Thinking Techniques</t>
  </si>
  <si>
    <t>Standardization</t>
  </si>
  <si>
    <t>Values Education</t>
  </si>
  <si>
    <t>Social Media</t>
  </si>
  <si>
    <t>Academic Turkish</t>
  </si>
  <si>
    <t>"Industrial Training" will be do according to the Internship Guidelines</t>
  </si>
  <si>
    <t xml:space="preserve">2 Courses will be selected from A group Each semester </t>
  </si>
  <si>
    <t xml:space="preserve">1 Course will be selected from B group Each semester </t>
  </si>
  <si>
    <r>
      <t>Workplace Training</t>
    </r>
    <r>
      <rPr>
        <vertAlign val="superscript"/>
        <sz val="8"/>
        <rFont val="Arial"/>
        <family val="2"/>
        <charset val="162"/>
      </rPr>
      <t>(1)</t>
    </r>
  </si>
  <si>
    <r>
      <t>Workplace Application</t>
    </r>
    <r>
      <rPr>
        <vertAlign val="superscript"/>
        <sz val="8"/>
        <rFont val="Arial"/>
        <family val="2"/>
        <charset val="162"/>
      </rPr>
      <t>(1)</t>
    </r>
  </si>
  <si>
    <r>
      <t>Industrial Practice II</t>
    </r>
    <r>
      <rPr>
        <vertAlign val="superscript"/>
        <sz val="8"/>
        <rFont val="Arial"/>
        <family val="2"/>
        <charset val="162"/>
      </rPr>
      <t>(1)(2)</t>
    </r>
  </si>
  <si>
    <r>
      <t>Graduation Project</t>
    </r>
    <r>
      <rPr>
        <vertAlign val="superscript"/>
        <sz val="8"/>
        <rFont val="Arial"/>
        <family val="2"/>
        <charset val="162"/>
      </rPr>
      <t>(1)(2)</t>
    </r>
  </si>
  <si>
    <r>
      <t>Etics in Engineering</t>
    </r>
    <r>
      <rPr>
        <vertAlign val="superscript"/>
        <sz val="8"/>
        <rFont val="Arial"/>
        <family val="2"/>
        <charset val="162"/>
      </rPr>
      <t>(1)(2)</t>
    </r>
  </si>
  <si>
    <t>Technical Elective Course (A1)(2)</t>
  </si>
  <si>
    <r>
      <t>Technical Elective Course (A</t>
    </r>
    <r>
      <rPr>
        <b/>
        <vertAlign val="subscript"/>
        <sz val="8"/>
        <rFont val="Arial"/>
        <family val="2"/>
        <charset val="162"/>
      </rPr>
      <t>1</t>
    </r>
    <r>
      <rPr>
        <b/>
        <sz val="8"/>
        <rFont val="Arial"/>
        <family val="2"/>
        <charset val="162"/>
      </rPr>
      <t>)</t>
    </r>
    <r>
      <rPr>
        <b/>
        <vertAlign val="superscript"/>
        <sz val="8"/>
        <rFont val="Arial"/>
        <family val="2"/>
        <charset val="162"/>
      </rPr>
      <t>(2)</t>
    </r>
  </si>
  <si>
    <t>Technical Elective Course (A2)(2)</t>
  </si>
  <si>
    <r>
      <t>Technical Elective Course (A</t>
    </r>
    <r>
      <rPr>
        <b/>
        <vertAlign val="subscript"/>
        <sz val="8"/>
        <rFont val="Arial"/>
        <family val="2"/>
        <charset val="162"/>
      </rPr>
      <t>2</t>
    </r>
    <r>
      <rPr>
        <b/>
        <sz val="8"/>
        <rFont val="Arial"/>
        <family val="2"/>
        <charset val="162"/>
      </rPr>
      <t>)</t>
    </r>
    <r>
      <rPr>
        <b/>
        <vertAlign val="superscript"/>
        <sz val="8"/>
        <rFont val="Arial"/>
        <family val="2"/>
        <charset val="162"/>
      </rPr>
      <t>(2)</t>
    </r>
  </si>
  <si>
    <t>Technical Elective Course (A3)(2)</t>
  </si>
  <si>
    <r>
      <t>Technical Elective Course (A</t>
    </r>
    <r>
      <rPr>
        <b/>
        <vertAlign val="subscript"/>
        <sz val="8"/>
        <rFont val="Arial"/>
        <family val="2"/>
        <charset val="162"/>
      </rPr>
      <t>3</t>
    </r>
    <r>
      <rPr>
        <b/>
        <sz val="8"/>
        <rFont val="Arial"/>
        <family val="2"/>
        <charset val="162"/>
      </rPr>
      <t>)</t>
    </r>
    <r>
      <rPr>
        <b/>
        <vertAlign val="superscript"/>
        <sz val="8"/>
        <rFont val="Arial"/>
        <family val="2"/>
        <charset val="162"/>
      </rPr>
      <t>(2)</t>
    </r>
  </si>
  <si>
    <t>Technical Elective Course (A4)(2)</t>
  </si>
  <si>
    <r>
      <t>Technical Elective Course (A</t>
    </r>
    <r>
      <rPr>
        <b/>
        <vertAlign val="subscript"/>
        <sz val="8"/>
        <rFont val="Arial"/>
        <family val="2"/>
        <charset val="162"/>
      </rPr>
      <t>4</t>
    </r>
    <r>
      <rPr>
        <b/>
        <sz val="8"/>
        <rFont val="Arial"/>
        <family val="2"/>
        <charset val="162"/>
      </rPr>
      <t>)</t>
    </r>
    <r>
      <rPr>
        <b/>
        <vertAlign val="superscript"/>
        <sz val="8"/>
        <rFont val="Arial"/>
        <family val="2"/>
        <charset val="162"/>
      </rPr>
      <t>(2)</t>
    </r>
  </si>
  <si>
    <t>Technical Elective Course (A5)(2)</t>
  </si>
  <si>
    <r>
      <t>Technical Elective Course (A</t>
    </r>
    <r>
      <rPr>
        <b/>
        <vertAlign val="subscript"/>
        <sz val="8"/>
        <rFont val="Arial"/>
        <family val="2"/>
        <charset val="162"/>
      </rPr>
      <t>5</t>
    </r>
    <r>
      <rPr>
        <b/>
        <sz val="8"/>
        <rFont val="Arial"/>
        <family val="2"/>
        <charset val="162"/>
      </rPr>
      <t>)</t>
    </r>
    <r>
      <rPr>
        <b/>
        <vertAlign val="superscript"/>
        <sz val="8"/>
        <rFont val="Arial"/>
        <family val="2"/>
        <charset val="162"/>
      </rPr>
      <t>(2)</t>
    </r>
  </si>
  <si>
    <r>
      <t>Total</t>
    </r>
    <r>
      <rPr>
        <b/>
        <vertAlign val="superscript"/>
        <sz val="8"/>
        <rFont val="Arial"/>
        <family val="2"/>
        <charset val="162"/>
      </rPr>
      <t>(2)</t>
    </r>
  </si>
  <si>
    <t>Technical Common Elective Courses Pool for the 7th and 8th Semesters (A)</t>
  </si>
  <si>
    <t>Robot Design and Control</t>
  </si>
  <si>
    <t>Robotic Coding</t>
  </si>
  <si>
    <t>Computer Aided Manufacturing</t>
  </si>
  <si>
    <t>Industrial Electronics</t>
  </si>
  <si>
    <t>Industrial Automation</t>
  </si>
  <si>
    <t>Fuzzy Logic and Control</t>
  </si>
  <si>
    <t>Digital Signal Processing</t>
  </si>
  <si>
    <t>Process Control</t>
  </si>
  <si>
    <t>Artificial Neural Networks</t>
  </si>
  <si>
    <t>Embedded Systems</t>
  </si>
  <si>
    <t>Finite Elements Methods</t>
  </si>
  <si>
    <t>Automotive Mechatronics</t>
  </si>
  <si>
    <t>Quality Control</t>
  </si>
  <si>
    <t>Nonlinear System Control</t>
  </si>
  <si>
    <t>Nano Technology</t>
  </si>
  <si>
    <t>Biomechanics</t>
  </si>
  <si>
    <t>Dynamics of Mechanical Systems</t>
  </si>
  <si>
    <t>Image Processing</t>
  </si>
  <si>
    <t>Optimization Technics</t>
  </si>
  <si>
    <t>Mechatronics System and Design</t>
  </si>
  <si>
    <t>Welding Technology</t>
  </si>
  <si>
    <t>Aerodynamic</t>
  </si>
  <si>
    <t>Electric Field Theory</t>
  </si>
  <si>
    <t>Microwave Theory</t>
  </si>
  <si>
    <t>a) "Industrial Training" will be do according to the Internship Guidelines.</t>
  </si>
  <si>
    <t>b) Those who take lesson (1) in the 7th and 8th semesters will not take the other lessons (2). Likewise, those who take the courses (2) will not take the courses (1).</t>
  </si>
  <si>
    <t>c) The courses indicated with (1) (2) index in the 7th and 8th semesters are compulsory courses that all students must take in that semester. It will be opened through distance education.</t>
  </si>
  <si>
    <t>d) Those who do not take the "MEM470-Workplace Training, MEM472-Workplace Practice" course in both semesters will take all (2) courses in the 7th and 8th semesters.</t>
  </si>
  <si>
    <t>COURSE STATICS</t>
  </si>
  <si>
    <t>MUDEK CRITERIA</t>
  </si>
  <si>
    <t>Total National Credit</t>
  </si>
  <si>
    <t>Minimum Credit Limit is  128</t>
  </si>
  <si>
    <t>Total ECTS Credit</t>
  </si>
  <si>
    <t>Total ECTS must be 240</t>
  </si>
  <si>
    <t>Elective Course Total ECTS</t>
  </si>
  <si>
    <t>Elective Total Course /Total National Credit mustbe &gt;25%. 52/171=3%0</t>
  </si>
  <si>
    <t>Basic Science Total Credit</t>
  </si>
  <si>
    <t>Total Basic Science Credit must be  at least 32 (Physics, Calc., Dif.Eq., L.Algebra)</t>
  </si>
  <si>
    <t>General Education Courses Total Credit</t>
  </si>
  <si>
    <t>There is no Mudek Criteria, but must be at least 18 for ABET  (Turkish L., Revol.., Oc.Safety., Social Elec.,)</t>
  </si>
  <si>
    <t>Engineering Profession Courses Total Credit</t>
  </si>
  <si>
    <t>At least 48 for Müdek</t>
  </si>
  <si>
    <t>MEM445</t>
  </si>
  <si>
    <r>
      <t>İşyeri Eğitimi ve Uygulaması</t>
    </r>
    <r>
      <rPr>
        <vertAlign val="superscript"/>
        <sz val="8"/>
        <color indexed="8"/>
        <rFont val="Arial"/>
        <family val="2"/>
        <charset val="16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</si>
</sst>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41F]General"/>
  </numFmts>
  <fonts count="30" x14ac:knownFonts="1">
    <font>
      <sz val="11"/>
      <color theme="1"/>
      <name val="Calibri"/>
      <family val="2"/>
      <charset val="162"/>
      <scheme val="minor"/>
    </font>
    <font>
      <sz val="8"/>
      <color indexed="8"/>
      <name val="Arial"/>
      <family val="2"/>
      <charset val="162"/>
    </font>
    <font>
      <b/>
      <sz val="10"/>
      <color indexed="8"/>
      <name val="Arial"/>
      <family val="2"/>
      <charset val="162"/>
    </font>
    <font>
      <sz val="10"/>
      <name val="Arial"/>
      <family val="2"/>
      <charset val="162"/>
    </font>
    <font>
      <b/>
      <sz val="8"/>
      <color rgb="FFFF0000"/>
      <name val="Arial"/>
      <family val="2"/>
      <charset val="162"/>
    </font>
    <font>
      <b/>
      <sz val="8"/>
      <color indexed="8"/>
      <name val="Arial"/>
      <family val="2"/>
      <charset val="162"/>
    </font>
    <font>
      <b/>
      <sz val="8"/>
      <name val="Arial"/>
      <family val="2"/>
      <charset val="162"/>
    </font>
    <font>
      <sz val="8"/>
      <name val="Arial"/>
      <family val="2"/>
      <charset val="162"/>
    </font>
    <font>
      <sz val="8"/>
      <color theme="1"/>
      <name val="Arial"/>
      <family val="2"/>
      <charset val="162"/>
    </font>
    <font>
      <sz val="8"/>
      <color theme="9" tint="-0.249977111117893"/>
      <name val="Arial"/>
      <family val="2"/>
      <charset val="162"/>
    </font>
    <font>
      <i/>
      <sz val="8"/>
      <color rgb="FFFF0000"/>
      <name val="Arial"/>
      <family val="2"/>
      <charset val="162"/>
    </font>
    <font>
      <b/>
      <vertAlign val="subscript"/>
      <sz val="8"/>
      <color indexed="8"/>
      <name val="Arial"/>
      <family val="2"/>
      <charset val="162"/>
    </font>
    <font>
      <sz val="8.5"/>
      <color indexed="8"/>
      <name val="Arial"/>
      <family val="2"/>
      <charset val="162"/>
    </font>
    <font>
      <vertAlign val="superscript"/>
      <sz val="8"/>
      <name val="Arial"/>
      <family val="2"/>
      <charset val="162"/>
    </font>
    <font>
      <vertAlign val="superscript"/>
      <sz val="8"/>
      <color indexed="8"/>
      <name val="Arial"/>
      <family val="2"/>
      <charset val="162"/>
    </font>
    <font>
      <b/>
      <vertAlign val="superscript"/>
      <sz val="8"/>
      <color indexed="8"/>
      <name val="Arial"/>
      <family val="2"/>
      <charset val="162"/>
    </font>
    <font>
      <sz val="8"/>
      <color indexed="8"/>
      <name val="Calibri"/>
      <family val="2"/>
      <charset val="162"/>
    </font>
    <font>
      <sz val="8"/>
      <color theme="1"/>
      <name val="Calibri"/>
      <family val="2"/>
      <charset val="162"/>
      <scheme val="minor"/>
    </font>
    <font>
      <sz val="8"/>
      <color theme="9"/>
      <name val="Arial"/>
      <family val="2"/>
      <charset val="162"/>
    </font>
    <font>
      <sz val="8"/>
      <color rgb="FFFF0000"/>
      <name val="Arial"/>
      <family val="2"/>
      <charset val="162"/>
    </font>
    <font>
      <sz val="8"/>
      <color rgb="FF0070C0"/>
      <name val="Arial"/>
      <family val="2"/>
      <charset val="162"/>
    </font>
    <font>
      <vertAlign val="superscript"/>
      <sz val="8"/>
      <color rgb="FF000000"/>
      <name val="Arial"/>
      <family val="2"/>
      <charset val="162"/>
    </font>
    <font>
      <b/>
      <vertAlign val="superscript"/>
      <sz val="8"/>
      <color rgb="FF000000"/>
      <name val="Arial"/>
      <family val="2"/>
      <charset val="162"/>
    </font>
    <font>
      <b/>
      <sz val="10"/>
      <name val="Arial"/>
      <family val="2"/>
      <charset val="162"/>
    </font>
    <font>
      <sz val="11"/>
      <color rgb="FF000000"/>
      <name val="Calibri"/>
      <family val="2"/>
      <charset val="162"/>
    </font>
    <font>
      <b/>
      <vertAlign val="subscript"/>
      <sz val="8"/>
      <name val="Arial"/>
      <family val="2"/>
      <charset val="162"/>
    </font>
    <font>
      <sz val="8.5"/>
      <name val="Arial"/>
      <family val="2"/>
      <charset val="162"/>
    </font>
    <font>
      <b/>
      <vertAlign val="superscript"/>
      <sz val="8"/>
      <name val="Arial"/>
      <family val="2"/>
      <charset val="162"/>
    </font>
    <font>
      <sz val="11"/>
      <name val="Calibri"/>
      <family val="2"/>
      <charset val="162"/>
      <scheme val="minor"/>
    </font>
    <font>
      <sz val="8"/>
      <name val="Calibri"/>
      <family val="2"/>
      <charset val="16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CCFF"/>
        <bgColor indexed="64"/>
      </patternFill>
    </fill>
    <fill>
      <patternFill patternType="solid">
        <fgColor indexed="9"/>
        <bgColor indexed="64"/>
      </patternFill>
    </fill>
    <fill>
      <patternFill patternType="solid">
        <fgColor rgb="FFCCECFF"/>
        <bgColor indexed="64"/>
      </patternFill>
    </fill>
    <fill>
      <patternFill patternType="solid">
        <fgColor rgb="FFFFC000"/>
        <bgColor indexed="64"/>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166" fontId="24" fillId="0" borderId="0"/>
  </cellStyleXfs>
  <cellXfs count="317">
    <xf numFmtId="0" fontId="0" fillId="0" borderId="0" xfId="0"/>
    <xf numFmtId="0" fontId="4" fillId="0" borderId="0" xfId="0" applyFont="1" applyFill="1" applyAlignment="1">
      <alignment wrapText="1"/>
    </xf>
    <xf numFmtId="0" fontId="1" fillId="0" borderId="0" xfId="0" applyFont="1" applyFill="1"/>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1" fontId="1" fillId="0" borderId="0" xfId="0" applyNumberFormat="1" applyFont="1" applyFill="1"/>
    <xf numFmtId="0" fontId="6" fillId="0" borderId="7" xfId="0"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0" xfId="0" applyNumberFormat="1" applyFont="1" applyFill="1" applyAlignment="1">
      <alignment horizontal="left" vertical="center"/>
    </xf>
    <xf numFmtId="1" fontId="7" fillId="0" borderId="0" xfId="0" applyNumberFormat="1" applyFont="1" applyFill="1" applyAlignment="1">
      <alignment horizontal="center" vertical="center"/>
    </xf>
    <xf numFmtId="1" fontId="7" fillId="2" borderId="0" xfId="0" applyNumberFormat="1" applyFont="1" applyFill="1" applyAlignment="1">
      <alignment horizontal="center" vertical="center"/>
    </xf>
    <xf numFmtId="0" fontId="1" fillId="0" borderId="0" xfId="0" applyFont="1" applyFill="1" applyAlignment="1">
      <alignment vertical="center"/>
    </xf>
    <xf numFmtId="1" fontId="1" fillId="2" borderId="0" xfId="0" applyNumberFormat="1" applyFont="1" applyFill="1" applyAlignment="1">
      <alignment horizontal="center" vertical="center"/>
    </xf>
    <xf numFmtId="1" fontId="4" fillId="0" borderId="0" xfId="0" applyNumberFormat="1" applyFont="1" applyFill="1" applyAlignment="1">
      <alignment horizontal="center"/>
    </xf>
    <xf numFmtId="1" fontId="4" fillId="0" borderId="0" xfId="0" applyNumberFormat="1" applyFont="1" applyFill="1" applyAlignment="1">
      <alignment horizontal="center" vertical="center"/>
    </xf>
    <xf numFmtId="0" fontId="8" fillId="0" borderId="0" xfId="0" applyFont="1" applyFill="1" applyAlignment="1">
      <alignment vertical="center"/>
    </xf>
    <xf numFmtId="0" fontId="8" fillId="0" borderId="0" xfId="0" applyNumberFormat="1" applyFont="1" applyFill="1" applyAlignment="1">
      <alignment horizontal="left" vertical="center"/>
    </xf>
    <xf numFmtId="1" fontId="8" fillId="0" borderId="0" xfId="0" applyNumberFormat="1" applyFont="1" applyFill="1" applyAlignment="1">
      <alignment horizontal="center" vertical="center"/>
    </xf>
    <xf numFmtId="0" fontId="7" fillId="0" borderId="0" xfId="0" applyFont="1" applyFill="1" applyAlignment="1">
      <alignment vertical="center"/>
    </xf>
    <xf numFmtId="0" fontId="1" fillId="0" borderId="0" xfId="0" applyFont="1" applyFill="1" applyAlignment="1">
      <alignment horizontal="center" vertical="center"/>
    </xf>
    <xf numFmtId="0" fontId="5" fillId="0" borderId="8"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1" fontId="1" fillId="0" borderId="0" xfId="0" applyNumberFormat="1" applyFont="1" applyFill="1" applyAlignment="1">
      <alignment horizontal="center" vertical="center"/>
    </xf>
    <xf numFmtId="1" fontId="1" fillId="0" borderId="0" xfId="0" applyNumberFormat="1" applyFont="1" applyFill="1" applyBorder="1" applyAlignment="1">
      <alignment horizontal="center" vertical="center"/>
    </xf>
    <xf numFmtId="0" fontId="9" fillId="0" borderId="0" xfId="0" applyNumberFormat="1" applyFont="1" applyFill="1" applyAlignment="1">
      <alignment horizontal="left" vertical="center"/>
    </xf>
    <xf numFmtId="1" fontId="1" fillId="0" borderId="0" xfId="0" applyNumberFormat="1" applyFont="1" applyFill="1" applyAlignment="1">
      <alignment vertical="center"/>
    </xf>
    <xf numFmtId="0" fontId="1" fillId="0" borderId="0" xfId="0" applyFont="1" applyFill="1" applyBorder="1"/>
    <xf numFmtId="1" fontId="5" fillId="0" borderId="0" xfId="0" applyNumberFormat="1" applyFont="1" applyFill="1" applyAlignment="1">
      <alignment horizontal="left" vertical="center"/>
    </xf>
    <xf numFmtId="1" fontId="5" fillId="0" borderId="14" xfId="0" applyNumberFormat="1" applyFont="1" applyFill="1" applyBorder="1" applyAlignment="1">
      <alignment horizontal="left" vertical="center"/>
    </xf>
    <xf numFmtId="1" fontId="1" fillId="0" borderId="14"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0" fontId="12" fillId="0" borderId="0" xfId="0" applyFont="1" applyFill="1" applyBorder="1"/>
    <xf numFmtId="1" fontId="12" fillId="0" borderId="0" xfId="0" applyNumberFormat="1" applyFont="1" applyFill="1" applyBorder="1"/>
    <xf numFmtId="0" fontId="1" fillId="0" borderId="16" xfId="0" applyNumberFormat="1" applyFont="1" applyFill="1" applyBorder="1" applyAlignment="1">
      <alignment vertical="center"/>
    </xf>
    <xf numFmtId="1" fontId="1" fillId="0" borderId="16" xfId="0" applyNumberFormat="1" applyFont="1" applyFill="1" applyBorder="1" applyAlignment="1">
      <alignment vertical="center"/>
    </xf>
    <xf numFmtId="0" fontId="1" fillId="0" borderId="0" xfId="0" applyNumberFormat="1" applyFont="1" applyFill="1" applyAlignment="1">
      <alignment horizontal="left" vertical="center"/>
    </xf>
    <xf numFmtId="1" fontId="5" fillId="0" borderId="0" xfId="0" applyNumberFormat="1" applyFont="1" applyFill="1" applyBorder="1" applyAlignment="1">
      <alignment horizontal="left" vertical="center"/>
    </xf>
    <xf numFmtId="0" fontId="0" fillId="0" borderId="0" xfId="0" applyFill="1"/>
    <xf numFmtId="0" fontId="1" fillId="0" borderId="16" xfId="0" applyFont="1" applyFill="1" applyBorder="1"/>
    <xf numFmtId="1" fontId="0" fillId="0" borderId="0" xfId="0" applyNumberFormat="1" applyFill="1"/>
    <xf numFmtId="0" fontId="17" fillId="0" borderId="17" xfId="0" applyFont="1" applyFill="1" applyBorder="1" applyAlignment="1">
      <alignment horizontal="center" vertical="center"/>
    </xf>
    <xf numFmtId="1" fontId="17" fillId="0" borderId="18" xfId="0" applyNumberFormat="1" applyFont="1" applyFill="1" applyBorder="1" applyAlignment="1">
      <alignment horizontal="center"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 fillId="0" borderId="0" xfId="0" applyFont="1"/>
    <xf numFmtId="0" fontId="6" fillId="0" borderId="25" xfId="0" applyFont="1" applyFill="1" applyBorder="1" applyAlignment="1">
      <alignment horizontal="center" vertical="center"/>
    </xf>
    <xf numFmtId="0" fontId="6" fillId="6" borderId="25" xfId="0" applyFont="1" applyFill="1" applyBorder="1" applyAlignment="1">
      <alignment horizontal="center" vertical="center"/>
    </xf>
    <xf numFmtId="0" fontId="1" fillId="0" borderId="0" xfId="0" applyFont="1" applyAlignment="1">
      <alignment vertical="center"/>
    </xf>
    <xf numFmtId="164" fontId="8" fillId="0" borderId="0" xfId="0" applyNumberFormat="1" applyFont="1" applyFill="1" applyAlignment="1">
      <alignment horizontal="center" vertical="center"/>
    </xf>
    <xf numFmtId="0" fontId="8" fillId="0" borderId="0" xfId="0" applyFont="1" applyAlignment="1">
      <alignment vertical="center"/>
    </xf>
    <xf numFmtId="164" fontId="1" fillId="0" borderId="0" xfId="0" applyNumberFormat="1" applyFont="1" applyFill="1" applyAlignment="1">
      <alignment horizontal="center" vertical="center"/>
    </xf>
    <xf numFmtId="0" fontId="5" fillId="0" borderId="29"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0" fontId="1" fillId="0" borderId="0" xfId="0" applyNumberFormat="1" applyFont="1" applyAlignment="1">
      <alignment horizontal="left" vertical="center"/>
    </xf>
    <xf numFmtId="0" fontId="5" fillId="0" borderId="29" xfId="0" applyNumberFormat="1" applyFont="1" applyBorder="1" applyAlignment="1">
      <alignment horizontal="center" vertical="center"/>
    </xf>
    <xf numFmtId="1" fontId="5" fillId="0" borderId="29" xfId="0" applyNumberFormat="1" applyFont="1" applyBorder="1" applyAlignment="1">
      <alignment horizontal="center" vertical="center"/>
    </xf>
    <xf numFmtId="0"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1" fillId="0" borderId="0" xfId="0" applyFont="1" applyBorder="1"/>
    <xf numFmtId="1" fontId="1" fillId="0" borderId="0" xfId="0" applyNumberFormat="1" applyFont="1" applyAlignment="1">
      <alignment horizontal="center" vertical="center"/>
    </xf>
    <xf numFmtId="0" fontId="5" fillId="0" borderId="0" xfId="0" applyNumberFormat="1" applyFont="1" applyAlignment="1">
      <alignment horizontal="center" vertical="center"/>
    </xf>
    <xf numFmtId="1" fontId="5" fillId="0" borderId="0" xfId="0" applyNumberFormat="1" applyFont="1" applyAlignment="1">
      <alignment horizontal="center" vertical="center"/>
    </xf>
    <xf numFmtId="164" fontId="5" fillId="0" borderId="0" xfId="0" applyNumberFormat="1" applyFont="1" applyAlignment="1">
      <alignment horizontal="center" vertical="center"/>
    </xf>
    <xf numFmtId="1" fontId="1" fillId="4" borderId="18" xfId="0" applyNumberFormat="1" applyFont="1" applyFill="1" applyBorder="1" applyAlignment="1">
      <alignment horizontal="center" vertical="center"/>
    </xf>
    <xf numFmtId="0" fontId="1" fillId="4" borderId="19" xfId="0" applyNumberFormat="1" applyFont="1" applyFill="1" applyBorder="1" applyAlignment="1">
      <alignment horizontal="left" vertical="center"/>
    </xf>
    <xf numFmtId="1" fontId="1" fillId="0" borderId="0" xfId="0" applyNumberFormat="1" applyFont="1" applyFill="1" applyAlignment="1">
      <alignment horizontal="left" vertical="center"/>
    </xf>
    <xf numFmtId="0" fontId="1" fillId="0" borderId="0" xfId="0" applyFont="1" applyFill="1" applyAlignment="1">
      <alignment horizontal="left" vertical="center"/>
    </xf>
    <xf numFmtId="0" fontId="17" fillId="0" borderId="17" xfId="0" applyFont="1" applyBorder="1" applyAlignment="1">
      <alignment horizontal="center"/>
    </xf>
    <xf numFmtId="1" fontId="17" fillId="0" borderId="18" xfId="0" applyNumberFormat="1" applyFont="1" applyBorder="1" applyAlignment="1">
      <alignment horizontal="center"/>
    </xf>
    <xf numFmtId="0" fontId="17" fillId="0" borderId="20" xfId="0" applyFont="1" applyBorder="1"/>
    <xf numFmtId="0" fontId="17" fillId="0" borderId="19" xfId="0" applyFont="1" applyBorder="1" applyAlignment="1">
      <alignment horizontal="center"/>
    </xf>
    <xf numFmtId="0" fontId="17" fillId="0" borderId="21" xfId="0" applyFont="1" applyBorder="1"/>
    <xf numFmtId="0" fontId="17" fillId="0" borderId="36" xfId="0" applyFont="1" applyBorder="1"/>
    <xf numFmtId="0" fontId="7" fillId="0" borderId="0" xfId="0" applyFont="1" applyAlignment="1">
      <alignment horizontal="left" vertical="center"/>
    </xf>
    <xf numFmtId="0" fontId="13" fillId="0" borderId="0" xfId="0" applyFont="1" applyAlignment="1">
      <alignment horizontal="left" vertical="center"/>
    </xf>
    <xf numFmtId="1" fontId="1" fillId="0" borderId="0" xfId="0" applyNumberFormat="1" applyFont="1"/>
    <xf numFmtId="0" fontId="6" fillId="0" borderId="18" xfId="0" applyFont="1" applyFill="1" applyBorder="1" applyAlignment="1">
      <alignment vertical="center" shrinkToFit="1"/>
    </xf>
    <xf numFmtId="0" fontId="19" fillId="2" borderId="0" xfId="0" applyFont="1" applyFill="1" applyAlignment="1">
      <alignment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left"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1" fontId="20" fillId="2" borderId="0" xfId="0" applyNumberFormat="1" applyFont="1" applyFill="1" applyAlignment="1">
      <alignment horizontal="center" vertical="center"/>
    </xf>
    <xf numFmtId="0" fontId="3"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0" xfId="0" applyFont="1" applyAlignment="1">
      <alignment wrapText="1"/>
    </xf>
    <xf numFmtId="0" fontId="1" fillId="0" borderId="0" xfId="0" applyFont="1" applyAlignment="1">
      <alignment horizontal="left" vertical="center"/>
    </xf>
    <xf numFmtId="0" fontId="6" fillId="0" borderId="25" xfId="0" applyFont="1" applyBorder="1" applyAlignment="1">
      <alignment horizontal="center" vertical="center"/>
    </xf>
    <xf numFmtId="1" fontId="6" fillId="0" borderId="25" xfId="0" applyNumberFormat="1" applyFont="1" applyBorder="1" applyAlignment="1">
      <alignment horizontal="center" vertical="center"/>
    </xf>
    <xf numFmtId="1" fontId="7" fillId="0" borderId="0" xfId="0" applyNumberFormat="1" applyFont="1" applyAlignment="1">
      <alignment horizontal="center" vertical="center"/>
    </xf>
    <xf numFmtId="1" fontId="4" fillId="0" borderId="0" xfId="0" applyNumberFormat="1" applyFont="1" applyAlignment="1">
      <alignment horizontal="center"/>
    </xf>
    <xf numFmtId="1" fontId="4" fillId="0" borderId="0" xfId="0" applyNumberFormat="1" applyFont="1" applyAlignment="1">
      <alignment horizontal="center" vertical="center"/>
    </xf>
    <xf numFmtId="0" fontId="19"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applyAlignment="1">
      <alignment horizontal="left" vertical="center"/>
    </xf>
    <xf numFmtId="1" fontId="8" fillId="0" borderId="0" xfId="0" applyNumberFormat="1" applyFont="1" applyAlignment="1">
      <alignment horizontal="center" vertical="center"/>
    </xf>
    <xf numFmtId="0" fontId="7" fillId="0" borderId="0" xfId="0" applyFont="1" applyAlignment="1">
      <alignment vertical="center"/>
    </xf>
    <xf numFmtId="0" fontId="5" fillId="0" borderId="29"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1" fillId="2" borderId="0" xfId="0" applyFont="1" applyFill="1" applyAlignment="1">
      <alignment horizontal="left" vertical="center"/>
    </xf>
    <xf numFmtId="0" fontId="9" fillId="0" borderId="0" xfId="0" applyFont="1" applyAlignment="1">
      <alignment horizontal="left" vertical="center"/>
    </xf>
    <xf numFmtId="1" fontId="1" fillId="0" borderId="0" xfId="0" applyNumberFormat="1" applyFont="1" applyAlignment="1">
      <alignment vertical="center"/>
    </xf>
    <xf numFmtId="0" fontId="8" fillId="2" borderId="0" xfId="0" applyFont="1" applyFill="1" applyAlignment="1">
      <alignment horizontal="left" vertical="center"/>
    </xf>
    <xf numFmtId="1" fontId="5" fillId="0" borderId="0" xfId="0" applyNumberFormat="1" applyFont="1" applyAlignment="1">
      <alignment horizontal="left" vertical="center"/>
    </xf>
    <xf numFmtId="1" fontId="5" fillId="0" borderId="14" xfId="0" applyNumberFormat="1" applyFont="1" applyBorder="1" applyAlignment="1">
      <alignment horizontal="left" vertical="center"/>
    </xf>
    <xf numFmtId="1" fontId="1" fillId="0" borderId="14" xfId="0" applyNumberFormat="1" applyFont="1" applyBorder="1" applyAlignment="1">
      <alignment horizontal="center" vertical="center"/>
    </xf>
    <xf numFmtId="0" fontId="5" fillId="0" borderId="0" xfId="0" applyFont="1" applyAlignment="1">
      <alignment horizontal="center" vertical="center"/>
    </xf>
    <xf numFmtId="0" fontId="12" fillId="0" borderId="0" xfId="0" applyFont="1"/>
    <xf numFmtId="1" fontId="12" fillId="0" borderId="0" xfId="0" applyNumberFormat="1" applyFont="1"/>
    <xf numFmtId="0" fontId="1" fillId="0" borderId="16" xfId="0" applyFont="1" applyBorder="1" applyAlignment="1">
      <alignment vertical="center"/>
    </xf>
    <xf numFmtId="1" fontId="1" fillId="0" borderId="16" xfId="0" applyNumberFormat="1" applyFont="1" applyBorder="1" applyAlignment="1">
      <alignment vertical="center"/>
    </xf>
    <xf numFmtId="0" fontId="20" fillId="2" borderId="16" xfId="0" applyFont="1" applyFill="1" applyBorder="1" applyAlignment="1">
      <alignment vertical="center"/>
    </xf>
    <xf numFmtId="0" fontId="8" fillId="0" borderId="0" xfId="0" applyFont="1" applyAlignment="1">
      <alignment horizontal="left"/>
    </xf>
    <xf numFmtId="0" fontId="1" fillId="0" borderId="0" xfId="0" applyFont="1" applyAlignment="1">
      <alignment horizontal="left"/>
    </xf>
    <xf numFmtId="0" fontId="8" fillId="0" borderId="0" xfId="0" applyFont="1" applyAlignment="1">
      <alignment horizontal="center"/>
    </xf>
    <xf numFmtId="1" fontId="8" fillId="0" borderId="0" xfId="0" applyNumberFormat="1" applyFont="1" applyAlignment="1">
      <alignment horizontal="center"/>
    </xf>
    <xf numFmtId="0" fontId="16" fillId="0" borderId="0" xfId="0" applyFont="1"/>
    <xf numFmtId="0" fontId="1" fillId="0" borderId="16" xfId="0" applyFont="1" applyBorder="1" applyAlignment="1">
      <alignment horizontal="left" vertical="center"/>
    </xf>
    <xf numFmtId="0" fontId="1" fillId="0" borderId="16" xfId="0" applyFont="1" applyBorder="1" applyAlignment="1">
      <alignment horizontal="center" vertical="center"/>
    </xf>
    <xf numFmtId="0" fontId="1" fillId="0" borderId="16" xfId="0" applyFont="1" applyBorder="1"/>
    <xf numFmtId="1" fontId="0" fillId="0" borderId="0" xfId="0" applyNumberFormat="1"/>
    <xf numFmtId="0" fontId="6" fillId="0" borderId="39" xfId="0" applyFont="1" applyBorder="1" applyAlignment="1">
      <alignment vertical="center" shrinkToFit="1"/>
    </xf>
    <xf numFmtId="0" fontId="17" fillId="0" borderId="38" xfId="0" applyFont="1" applyBorder="1" applyAlignment="1">
      <alignment horizontal="center" vertical="center"/>
    </xf>
    <xf numFmtId="1" fontId="17" fillId="0" borderId="39" xfId="0" applyNumberFormat="1" applyFont="1" applyBorder="1" applyAlignment="1">
      <alignment horizontal="center" vertical="center"/>
    </xf>
    <xf numFmtId="0" fontId="17" fillId="0" borderId="41" xfId="0" applyFont="1" applyBorder="1" applyAlignment="1">
      <alignment vertical="center"/>
    </xf>
    <xf numFmtId="0" fontId="17" fillId="0" borderId="21" xfId="0" applyFont="1" applyBorder="1" applyAlignment="1">
      <alignment vertical="center"/>
    </xf>
    <xf numFmtId="1"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0" fontId="7" fillId="0" borderId="0" xfId="0" applyFont="1" applyAlignment="1">
      <alignment horizontal="left" vertical="center"/>
    </xf>
    <xf numFmtId="0" fontId="19" fillId="0" borderId="0" xfId="0" applyFont="1" applyFill="1"/>
    <xf numFmtId="0" fontId="6" fillId="0" borderId="0" xfId="0" applyFont="1" applyAlignment="1">
      <alignment wrapText="1"/>
    </xf>
    <xf numFmtId="0" fontId="7" fillId="0" borderId="0" xfId="0" applyFont="1"/>
    <xf numFmtId="0" fontId="23" fillId="0" borderId="37" xfId="0" applyFont="1" applyBorder="1" applyAlignment="1">
      <alignment horizontal="center" vertical="center"/>
    </xf>
    <xf numFmtId="0" fontId="3" fillId="0" borderId="0" xfId="0" applyFont="1" applyAlignment="1">
      <alignment horizontal="center" vertical="center"/>
    </xf>
    <xf numFmtId="166" fontId="6" fillId="0" borderId="15" xfId="1" applyFont="1" applyBorder="1" applyAlignment="1">
      <alignment horizontal="center" vertical="center"/>
    </xf>
    <xf numFmtId="1" fontId="7"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center" vertical="center"/>
    </xf>
    <xf numFmtId="0" fontId="7" fillId="0" borderId="0" xfId="0" applyFont="1" applyAlignment="1">
      <alignment horizontal="center" vertical="center"/>
    </xf>
    <xf numFmtId="0" fontId="6" fillId="0" borderId="29" xfId="0" applyFont="1" applyBorder="1" applyAlignment="1">
      <alignment horizontal="center" vertical="center"/>
    </xf>
    <xf numFmtId="1" fontId="6" fillId="0" borderId="29"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1" fontId="7" fillId="0" borderId="0" xfId="0" applyNumberFormat="1" applyFont="1" applyAlignment="1">
      <alignment vertical="center"/>
    </xf>
    <xf numFmtId="1" fontId="6" fillId="0" borderId="0" xfId="0" applyNumberFormat="1" applyFont="1" applyAlignment="1">
      <alignment horizontal="left" vertical="center"/>
    </xf>
    <xf numFmtId="1" fontId="6" fillId="0" borderId="14" xfId="0" applyNumberFormat="1" applyFont="1" applyBorder="1" applyAlignment="1">
      <alignment horizontal="left" vertical="center"/>
    </xf>
    <xf numFmtId="1" fontId="7" fillId="0" borderId="14" xfId="0" applyNumberFormat="1" applyFont="1" applyBorder="1" applyAlignment="1">
      <alignment horizontal="center" vertical="center"/>
    </xf>
    <xf numFmtId="0" fontId="26" fillId="0" borderId="0" xfId="0" applyFont="1"/>
    <xf numFmtId="1" fontId="26" fillId="0" borderId="0" xfId="0" applyNumberFormat="1" applyFont="1"/>
    <xf numFmtId="0" fontId="7" fillId="0" borderId="16" xfId="0" applyFont="1" applyBorder="1" applyAlignment="1">
      <alignment vertical="center"/>
    </xf>
    <xf numFmtId="1" fontId="7" fillId="0" borderId="16" xfId="0" applyNumberFormat="1" applyFont="1" applyBorder="1" applyAlignment="1">
      <alignment vertical="center"/>
    </xf>
    <xf numFmtId="1" fontId="7" fillId="0" borderId="16" xfId="0" applyNumberFormat="1" applyFont="1" applyBorder="1" applyAlignment="1">
      <alignment horizontal="center" vertical="center"/>
    </xf>
    <xf numFmtId="0" fontId="28" fillId="0" borderId="0" xfId="0" applyFont="1"/>
    <xf numFmtId="0" fontId="7" fillId="0" borderId="16" xfId="0" applyFont="1" applyBorder="1" applyAlignment="1">
      <alignment horizontal="left" vertical="center"/>
    </xf>
    <xf numFmtId="0" fontId="7" fillId="0" borderId="16" xfId="0" applyFont="1" applyBorder="1" applyAlignment="1">
      <alignment horizontal="center" vertical="center"/>
    </xf>
    <xf numFmtId="0" fontId="7" fillId="0" borderId="16" xfId="0" applyFont="1" applyBorder="1"/>
    <xf numFmtId="1" fontId="28" fillId="0" borderId="0" xfId="0" applyNumberFormat="1" applyFont="1"/>
    <xf numFmtId="0" fontId="29" fillId="0" borderId="38" xfId="0" applyFont="1" applyBorder="1" applyAlignment="1">
      <alignment horizontal="center" vertical="center"/>
    </xf>
    <xf numFmtId="1" fontId="29" fillId="0" borderId="39" xfId="0" applyNumberFormat="1" applyFont="1" applyBorder="1" applyAlignment="1">
      <alignment horizontal="center" vertical="center"/>
    </xf>
    <xf numFmtId="0" fontId="29" fillId="0" borderId="41" xfId="0" applyFont="1" applyBorder="1" applyAlignment="1">
      <alignment vertical="center"/>
    </xf>
    <xf numFmtId="0" fontId="29" fillId="0" borderId="21" xfId="0" applyFont="1" applyBorder="1" applyAlignment="1">
      <alignment vertical="center"/>
    </xf>
    <xf numFmtId="0" fontId="7" fillId="8" borderId="0" xfId="0" applyFont="1" applyFill="1" applyAlignment="1">
      <alignment horizontal="left"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16" xfId="0" applyNumberFormat="1" applyFont="1" applyFill="1" applyBorder="1" applyAlignment="1">
      <alignment horizontal="left" vertical="center"/>
    </xf>
    <xf numFmtId="0" fontId="1" fillId="0" borderId="16"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0" fontId="7" fillId="0" borderId="16" xfId="0" applyNumberFormat="1" applyFont="1" applyFill="1" applyBorder="1" applyAlignment="1">
      <alignment vertical="center"/>
    </xf>
    <xf numFmtId="1" fontId="7" fillId="0" borderId="16" xfId="0" applyNumberFormat="1" applyFont="1" applyFill="1" applyBorder="1" applyAlignment="1">
      <alignment horizontal="center" vertical="center"/>
    </xf>
    <xf numFmtId="1" fontId="1" fillId="0" borderId="0" xfId="0" applyNumberFormat="1"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1" fillId="0" borderId="0" xfId="0" applyNumberFormat="1" applyFont="1" applyFill="1" applyAlignment="1">
      <alignment horizontal="left" vertical="center"/>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5" xfId="0" applyFont="1" applyFill="1" applyBorder="1" applyAlignment="1">
      <alignment horizontal="left" vertical="center"/>
    </xf>
    <xf numFmtId="0" fontId="7" fillId="0" borderId="0" xfId="0" applyFont="1" applyFill="1" applyAlignment="1">
      <alignment horizontal="left" vertical="center"/>
    </xf>
    <xf numFmtId="0" fontId="13" fillId="0" borderId="0" xfId="0" applyFont="1" applyFill="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3" fillId="0" borderId="39" xfId="0" applyFont="1" applyBorder="1" applyAlignment="1">
      <alignment horizontal="center" vertical="center"/>
    </xf>
    <xf numFmtId="0" fontId="23" fillId="0" borderId="4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7" borderId="26" xfId="0" applyFont="1" applyFill="1" applyBorder="1" applyAlignment="1">
      <alignment horizontal="center" vertical="center"/>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3" borderId="15" xfId="0" applyFont="1" applyFill="1" applyBorder="1" applyAlignment="1">
      <alignment horizontal="left" vertical="center"/>
    </xf>
    <xf numFmtId="0" fontId="6" fillId="7" borderId="30"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3" borderId="38" xfId="0" applyFont="1" applyFill="1" applyBorder="1" applyAlignment="1">
      <alignment horizontal="left" vertical="center"/>
    </xf>
    <xf numFmtId="0" fontId="6" fillId="3" borderId="39" xfId="0" applyFont="1" applyFill="1" applyBorder="1" applyAlignment="1">
      <alignment horizontal="left" vertical="center"/>
    </xf>
    <xf numFmtId="0" fontId="6" fillId="3" borderId="40" xfId="0" applyFont="1" applyFill="1" applyBorder="1" applyAlignment="1">
      <alignment horizontal="lef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7" fillId="0" borderId="0" xfId="0" applyFont="1" applyAlignment="1">
      <alignment horizontal="left" vertical="center"/>
    </xf>
    <xf numFmtId="0" fontId="13" fillId="0" borderId="0" xfId="0" applyFont="1" applyAlignment="1">
      <alignment horizontal="left"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8"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40" xfId="0" applyFont="1" applyFill="1" applyBorder="1" applyAlignment="1">
      <alignment horizontal="center" vertical="center" shrinkToFit="1"/>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7"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7" fillId="0" borderId="18" xfId="0" applyFont="1" applyFill="1" applyBorder="1" applyAlignment="1">
      <alignment horizontal="left" vertical="center"/>
    </xf>
    <xf numFmtId="0" fontId="5" fillId="0" borderId="19" xfId="0" applyFont="1" applyFill="1" applyBorder="1" applyAlignment="1">
      <alignment horizontal="left"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5" xfId="0" applyFont="1" applyFill="1" applyBorder="1" applyAlignment="1">
      <alignment horizontal="left" vertical="center"/>
    </xf>
    <xf numFmtId="0" fontId="1" fillId="0" borderId="0" xfId="0" applyNumberFormat="1" applyFont="1" applyFill="1" applyAlignment="1">
      <alignment horizontal="center" vertical="center"/>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17" fillId="0" borderId="17" xfId="0" applyFont="1" applyBorder="1" applyAlignment="1">
      <alignment horizontal="left"/>
    </xf>
    <xf numFmtId="0" fontId="17" fillId="0" borderId="18" xfId="0" applyFont="1" applyBorder="1" applyAlignment="1">
      <alignment horizontal="left"/>
    </xf>
    <xf numFmtId="0" fontId="17" fillId="0" borderId="19" xfId="0" applyFont="1" applyBorder="1" applyAlignment="1">
      <alignment horizontal="left"/>
    </xf>
    <xf numFmtId="165" fontId="17" fillId="0" borderId="35" xfId="0" applyNumberFormat="1" applyFont="1" applyBorder="1" applyAlignment="1">
      <alignment horizont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 fillId="0" borderId="0" xfId="0" applyFont="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5"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18" xfId="0" applyFont="1" applyBorder="1" applyAlignment="1">
      <alignment horizontal="center" vertical="center"/>
    </xf>
    <xf numFmtId="0" fontId="2"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cellXfs>
  <cellStyles count="2">
    <cellStyle name="Excel Built-in Normal" xfId="1" xr:uid="{0438C5BE-35A2-4E10-9D18-0C50A83A744F}"/>
    <cellStyle name="Normal" xfId="0" builtinId="0"/>
  </cellStyles>
  <dxfs count="0"/>
  <tableStyles count="0" defaultTableStyle="TableStyleMedium9"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114"/>
  <sheetViews>
    <sheetView tabSelected="1" zoomScale="115" zoomScaleNormal="115" workbookViewId="0">
      <selection activeCell="Q86" sqref="Q86"/>
    </sheetView>
  </sheetViews>
  <sheetFormatPr defaultColWidth="9.140625" defaultRowHeight="12.95" customHeight="1" x14ac:dyDescent="0.2"/>
  <cols>
    <col min="1" max="1" width="8.7109375" style="2" customWidth="1"/>
    <col min="2" max="2" width="35.7109375" style="2" customWidth="1"/>
    <col min="3" max="4" width="2.7109375" style="2" customWidth="1"/>
    <col min="5" max="5" width="3.7109375" style="5" customWidth="1"/>
    <col min="6" max="6" width="4.7109375" style="2" customWidth="1"/>
    <col min="7" max="7" width="5.7109375" style="2" customWidth="1"/>
    <col min="8" max="8" width="8.7109375" style="2" customWidth="1"/>
    <col min="9" max="9" width="35.7109375" style="2" customWidth="1"/>
    <col min="10" max="11" width="2.7109375" style="2" customWidth="1"/>
    <col min="12" max="12" width="3.7109375" style="5" customWidth="1"/>
    <col min="13" max="13" width="4.7109375" style="2" customWidth="1"/>
    <col min="14" max="14" width="6.7109375" style="2" customWidth="1"/>
    <col min="15" max="16384" width="9.140625" style="2"/>
  </cols>
  <sheetData>
    <row r="1" spans="1:16" ht="12.95" customHeight="1" x14ac:dyDescent="0.2">
      <c r="A1" s="192" t="s">
        <v>1</v>
      </c>
      <c r="B1" s="193"/>
      <c r="C1" s="193"/>
      <c r="D1" s="193"/>
      <c r="E1" s="193"/>
      <c r="F1" s="193"/>
      <c r="G1" s="194"/>
      <c r="H1" s="193"/>
      <c r="I1" s="193"/>
      <c r="J1" s="193"/>
      <c r="K1" s="193"/>
      <c r="L1" s="193"/>
      <c r="M1" s="195"/>
      <c r="N1" s="1"/>
      <c r="O1" s="1"/>
      <c r="P1" s="1"/>
    </row>
    <row r="2" spans="1:16" ht="12.95" customHeight="1" x14ac:dyDescent="0.2">
      <c r="A2" s="89"/>
      <c r="B2" s="89"/>
      <c r="C2" s="89"/>
      <c r="D2" s="89"/>
      <c r="E2" s="89"/>
      <c r="F2" s="89"/>
      <c r="G2" s="88"/>
      <c r="H2" s="89"/>
      <c r="I2" s="89"/>
      <c r="J2" s="89"/>
      <c r="K2" s="89"/>
      <c r="L2" s="89"/>
      <c r="M2" s="89"/>
      <c r="N2" s="1"/>
      <c r="O2" s="1"/>
      <c r="P2" s="1"/>
    </row>
    <row r="3" spans="1:16" s="47" customFormat="1" ht="12.95" customHeight="1" x14ac:dyDescent="0.2">
      <c r="A3" s="202" t="s">
        <v>317</v>
      </c>
      <c r="B3" s="203"/>
      <c r="C3" s="203"/>
      <c r="D3" s="203"/>
      <c r="E3" s="203"/>
      <c r="F3" s="204"/>
      <c r="H3" s="202" t="s">
        <v>318</v>
      </c>
      <c r="I3" s="203"/>
      <c r="J3" s="203"/>
      <c r="K3" s="203"/>
      <c r="L3" s="203"/>
      <c r="M3" s="204"/>
    </row>
    <row r="4" spans="1:16" s="47" customFormat="1" ht="12.95" customHeight="1" x14ac:dyDescent="0.2">
      <c r="A4" s="48" t="s">
        <v>5</v>
      </c>
      <c r="B4" s="48" t="s">
        <v>6</v>
      </c>
      <c r="C4" s="48" t="s">
        <v>7</v>
      </c>
      <c r="D4" s="48" t="s">
        <v>8</v>
      </c>
      <c r="E4" s="48" t="s">
        <v>9</v>
      </c>
      <c r="F4" s="49" t="s">
        <v>10</v>
      </c>
      <c r="H4" s="48" t="s">
        <v>5</v>
      </c>
      <c r="I4" s="48" t="s">
        <v>6</v>
      </c>
      <c r="J4" s="48" t="s">
        <v>7</v>
      </c>
      <c r="K4" s="48" t="s">
        <v>8</v>
      </c>
      <c r="L4" s="48" t="s">
        <v>9</v>
      </c>
      <c r="M4" s="49" t="s">
        <v>10</v>
      </c>
    </row>
    <row r="5" spans="1:16" s="47" customFormat="1" ht="12.95" customHeight="1" x14ac:dyDescent="0.2">
      <c r="A5" s="181" t="s">
        <v>253</v>
      </c>
      <c r="B5" s="181" t="s">
        <v>356</v>
      </c>
      <c r="C5" s="182">
        <v>0</v>
      </c>
      <c r="D5" s="182">
        <v>0</v>
      </c>
      <c r="E5" s="182">
        <v>0</v>
      </c>
      <c r="F5" s="182">
        <v>0</v>
      </c>
      <c r="G5" s="2"/>
      <c r="H5" s="181" t="s">
        <v>253</v>
      </c>
      <c r="I5" s="181" t="s">
        <v>356</v>
      </c>
      <c r="J5" s="182">
        <v>0</v>
      </c>
      <c r="K5" s="182">
        <v>0</v>
      </c>
      <c r="L5" s="182">
        <v>0</v>
      </c>
      <c r="M5" s="182">
        <v>0</v>
      </c>
    </row>
    <row r="6" spans="1:16" s="47" customFormat="1" ht="12.95" customHeight="1" x14ac:dyDescent="0.2">
      <c r="A6" s="85"/>
      <c r="B6" s="85"/>
      <c r="C6" s="86"/>
      <c r="D6" s="86"/>
      <c r="E6" s="86"/>
      <c r="F6" s="86"/>
      <c r="G6" s="2"/>
      <c r="H6" s="85"/>
      <c r="I6" s="85"/>
      <c r="J6" s="86"/>
      <c r="K6" s="86"/>
      <c r="L6" s="86"/>
      <c r="M6" s="86"/>
    </row>
    <row r="7" spans="1:16" ht="12.95" customHeight="1" x14ac:dyDescent="0.2">
      <c r="A7" s="196" t="s">
        <v>2</v>
      </c>
      <c r="B7" s="197"/>
      <c r="C7" s="197"/>
      <c r="D7" s="197"/>
      <c r="E7" s="197"/>
      <c r="F7" s="197"/>
      <c r="G7" s="197"/>
      <c r="H7" s="197"/>
      <c r="I7" s="197"/>
      <c r="J7" s="197"/>
      <c r="K7" s="197"/>
      <c r="L7" s="197"/>
      <c r="M7" s="198"/>
      <c r="N7" s="5"/>
      <c r="O7" s="5"/>
      <c r="P7" s="5"/>
    </row>
    <row r="8" spans="1:16" ht="12.95" customHeight="1" x14ac:dyDescent="0.2">
      <c r="A8" s="189" t="s">
        <v>3</v>
      </c>
      <c r="B8" s="190"/>
      <c r="C8" s="190"/>
      <c r="D8" s="190"/>
      <c r="E8" s="190"/>
      <c r="F8" s="191"/>
      <c r="H8" s="189" t="s">
        <v>4</v>
      </c>
      <c r="I8" s="190"/>
      <c r="J8" s="190"/>
      <c r="K8" s="190"/>
      <c r="L8" s="190"/>
      <c r="M8" s="191"/>
      <c r="N8" s="5"/>
      <c r="O8" s="5"/>
      <c r="P8" s="5"/>
    </row>
    <row r="9" spans="1:16" ht="12.95" customHeight="1" x14ac:dyDescent="0.2">
      <c r="A9" s="6" t="s">
        <v>5</v>
      </c>
      <c r="B9" s="6" t="s">
        <v>6</v>
      </c>
      <c r="C9" s="6" t="s">
        <v>7</v>
      </c>
      <c r="D9" s="6" t="s">
        <v>8</v>
      </c>
      <c r="E9" s="7" t="s">
        <v>9</v>
      </c>
      <c r="F9" s="6" t="s">
        <v>10</v>
      </c>
      <c r="H9" s="6" t="s">
        <v>5</v>
      </c>
      <c r="I9" s="6" t="s">
        <v>6</v>
      </c>
      <c r="J9" s="6" t="s">
        <v>7</v>
      </c>
      <c r="K9" s="6" t="s">
        <v>8</v>
      </c>
      <c r="L9" s="7" t="s">
        <v>9</v>
      </c>
      <c r="M9" s="6" t="s">
        <v>10</v>
      </c>
      <c r="N9" s="5"/>
      <c r="O9" s="5"/>
      <c r="P9" s="5"/>
    </row>
    <row r="10" spans="1:16" s="11" customFormat="1" ht="12.95" customHeight="1" x14ac:dyDescent="0.2">
      <c r="A10" s="8" t="s">
        <v>11</v>
      </c>
      <c r="B10" s="8" t="s">
        <v>12</v>
      </c>
      <c r="C10" s="9">
        <v>4</v>
      </c>
      <c r="D10" s="9">
        <v>0</v>
      </c>
      <c r="E10" s="9">
        <f>ROUNDDOWN(C10+(D10/2),0)</f>
        <v>4</v>
      </c>
      <c r="F10" s="9">
        <v>5</v>
      </c>
      <c r="H10" s="172" t="s">
        <v>13</v>
      </c>
      <c r="I10" s="8" t="s">
        <v>14</v>
      </c>
      <c r="J10" s="173">
        <v>4</v>
      </c>
      <c r="K10" s="173">
        <v>0</v>
      </c>
      <c r="L10" s="173">
        <f>ROUNDDOWN(J10+(K10/2),0)</f>
        <v>4</v>
      </c>
      <c r="M10" s="173">
        <v>5</v>
      </c>
      <c r="N10" s="13"/>
      <c r="O10" s="13"/>
      <c r="P10" s="13"/>
    </row>
    <row r="11" spans="1:16" s="11" customFormat="1" ht="12.95" customHeight="1" x14ac:dyDescent="0.25">
      <c r="A11" s="8" t="s">
        <v>15</v>
      </c>
      <c r="B11" s="8" t="s">
        <v>16</v>
      </c>
      <c r="C11" s="9">
        <v>3</v>
      </c>
      <c r="D11" s="9">
        <v>2</v>
      </c>
      <c r="E11" s="9">
        <f t="shared" ref="E11:E18" si="0">ROUNDDOWN(C11+(D11/2),0)</f>
        <v>4</v>
      </c>
      <c r="F11" s="9">
        <v>5</v>
      </c>
      <c r="H11" s="172" t="s">
        <v>17</v>
      </c>
      <c r="I11" s="8" t="s">
        <v>18</v>
      </c>
      <c r="J11" s="173">
        <v>3</v>
      </c>
      <c r="K11" s="173">
        <v>2</v>
      </c>
      <c r="L11" s="173">
        <f t="shared" ref="L11:L18" si="1">ROUNDDOWN(J11+(K11/2),0)</f>
        <v>4</v>
      </c>
      <c r="M11" s="173">
        <v>5</v>
      </c>
      <c r="N11" s="14"/>
      <c r="O11" s="14"/>
      <c r="P11" s="14"/>
    </row>
    <row r="12" spans="1:16" s="11" customFormat="1" ht="12.95" customHeight="1" x14ac:dyDescent="0.25">
      <c r="A12" s="8" t="s">
        <v>19</v>
      </c>
      <c r="B12" s="8" t="s">
        <v>20</v>
      </c>
      <c r="C12" s="9">
        <v>3</v>
      </c>
      <c r="D12" s="9">
        <v>2</v>
      </c>
      <c r="E12" s="9">
        <f t="shared" si="0"/>
        <v>4</v>
      </c>
      <c r="F12" s="9">
        <v>4</v>
      </c>
      <c r="H12" s="172" t="s">
        <v>353</v>
      </c>
      <c r="I12" s="8" t="s">
        <v>22</v>
      </c>
      <c r="J12" s="173">
        <v>3</v>
      </c>
      <c r="K12" s="173">
        <v>0</v>
      </c>
      <c r="L12" s="173">
        <f t="shared" si="1"/>
        <v>3</v>
      </c>
      <c r="M12" s="173">
        <v>4</v>
      </c>
      <c r="N12" s="14"/>
      <c r="O12" s="14"/>
      <c r="P12" s="14"/>
    </row>
    <row r="13" spans="1:16" s="15" customFormat="1" ht="12.95" customHeight="1" x14ac:dyDescent="0.25">
      <c r="A13" s="8" t="s">
        <v>307</v>
      </c>
      <c r="B13" s="8" t="s">
        <v>24</v>
      </c>
      <c r="C13" s="9">
        <v>2</v>
      </c>
      <c r="D13" s="9">
        <v>0</v>
      </c>
      <c r="E13" s="9">
        <f t="shared" si="0"/>
        <v>2</v>
      </c>
      <c r="F13" s="9">
        <v>2</v>
      </c>
      <c r="H13" s="172" t="s">
        <v>25</v>
      </c>
      <c r="I13" s="16" t="s">
        <v>26</v>
      </c>
      <c r="J13" s="173">
        <v>3</v>
      </c>
      <c r="K13" s="173">
        <v>1</v>
      </c>
      <c r="L13" s="173">
        <f t="shared" si="1"/>
        <v>3</v>
      </c>
      <c r="M13" s="173">
        <v>3</v>
      </c>
      <c r="N13" s="14"/>
      <c r="O13" s="14"/>
      <c r="P13" s="14"/>
    </row>
    <row r="14" spans="1:16" s="11" customFormat="1" ht="12.95" customHeight="1" x14ac:dyDescent="0.25">
      <c r="A14" s="16" t="s">
        <v>27</v>
      </c>
      <c r="B14" s="16" t="s">
        <v>28</v>
      </c>
      <c r="C14" s="17">
        <v>1</v>
      </c>
      <c r="D14" s="17">
        <v>2</v>
      </c>
      <c r="E14" s="9">
        <f t="shared" si="0"/>
        <v>2</v>
      </c>
      <c r="F14" s="17">
        <v>3</v>
      </c>
      <c r="G14" s="18"/>
      <c r="H14" s="16" t="s">
        <v>29</v>
      </c>
      <c r="I14" s="16" t="s">
        <v>30</v>
      </c>
      <c r="J14" s="17">
        <v>1</v>
      </c>
      <c r="K14" s="17">
        <v>2</v>
      </c>
      <c r="L14" s="173">
        <f t="shared" si="1"/>
        <v>2</v>
      </c>
      <c r="M14" s="17">
        <v>3</v>
      </c>
      <c r="N14" s="14"/>
      <c r="O14" s="14"/>
      <c r="P14" s="14"/>
    </row>
    <row r="15" spans="1:16" s="11" customFormat="1" ht="12.95" customHeight="1" x14ac:dyDescent="0.25">
      <c r="A15" s="172" t="s">
        <v>31</v>
      </c>
      <c r="B15" s="172" t="s">
        <v>32</v>
      </c>
      <c r="C15" s="173">
        <v>3</v>
      </c>
      <c r="D15" s="173">
        <v>1</v>
      </c>
      <c r="E15" s="9">
        <f t="shared" si="0"/>
        <v>3</v>
      </c>
      <c r="F15" s="173">
        <v>5</v>
      </c>
      <c r="H15" s="11" t="s">
        <v>33</v>
      </c>
      <c r="I15" s="11" t="s">
        <v>34</v>
      </c>
      <c r="J15" s="174">
        <v>3</v>
      </c>
      <c r="K15" s="174">
        <v>1</v>
      </c>
      <c r="L15" s="173">
        <f t="shared" si="1"/>
        <v>3</v>
      </c>
      <c r="M15" s="174">
        <v>4</v>
      </c>
      <c r="N15" s="14"/>
      <c r="O15" s="14"/>
      <c r="P15" s="14"/>
    </row>
    <row r="16" spans="1:16" s="11" customFormat="1" ht="12.95" customHeight="1" x14ac:dyDescent="0.25">
      <c r="A16" s="172" t="s">
        <v>35</v>
      </c>
      <c r="B16" s="172" t="s">
        <v>36</v>
      </c>
      <c r="C16" s="173">
        <v>2</v>
      </c>
      <c r="D16" s="173">
        <v>0</v>
      </c>
      <c r="E16" s="9">
        <f t="shared" si="0"/>
        <v>2</v>
      </c>
      <c r="F16" s="173">
        <v>2</v>
      </c>
      <c r="H16" s="172" t="s">
        <v>37</v>
      </c>
      <c r="I16" s="172" t="s">
        <v>38</v>
      </c>
      <c r="J16" s="173">
        <v>2</v>
      </c>
      <c r="K16" s="173">
        <v>0</v>
      </c>
      <c r="L16" s="173">
        <f t="shared" si="1"/>
        <v>2</v>
      </c>
      <c r="M16" s="173">
        <v>2</v>
      </c>
      <c r="N16" s="14"/>
      <c r="O16" s="14"/>
      <c r="P16" s="14"/>
    </row>
    <row r="17" spans="1:19" s="11" customFormat="1" ht="12.95" customHeight="1" x14ac:dyDescent="0.25">
      <c r="A17" s="172" t="s">
        <v>39</v>
      </c>
      <c r="B17" s="172" t="s">
        <v>40</v>
      </c>
      <c r="C17" s="173">
        <v>2</v>
      </c>
      <c r="D17" s="173">
        <v>0</v>
      </c>
      <c r="E17" s="9">
        <f t="shared" si="0"/>
        <v>2</v>
      </c>
      <c r="F17" s="173">
        <v>2</v>
      </c>
      <c r="H17" s="172" t="s">
        <v>41</v>
      </c>
      <c r="I17" s="172" t="s">
        <v>42</v>
      </c>
      <c r="J17" s="173">
        <v>2</v>
      </c>
      <c r="K17" s="173">
        <v>0</v>
      </c>
      <c r="L17" s="173">
        <f t="shared" si="1"/>
        <v>2</v>
      </c>
      <c r="M17" s="173">
        <v>2</v>
      </c>
      <c r="N17" s="14"/>
      <c r="O17" s="14"/>
      <c r="P17" s="14"/>
    </row>
    <row r="18" spans="1:19" s="11" customFormat="1" ht="12.95" customHeight="1" x14ac:dyDescent="0.25">
      <c r="A18" s="179" t="s">
        <v>43</v>
      </c>
      <c r="B18" s="172" t="s">
        <v>44</v>
      </c>
      <c r="C18" s="173">
        <v>2</v>
      </c>
      <c r="D18" s="173">
        <v>0</v>
      </c>
      <c r="E18" s="9">
        <f t="shared" si="0"/>
        <v>2</v>
      </c>
      <c r="F18" s="173">
        <v>2</v>
      </c>
      <c r="H18" s="179" t="s">
        <v>45</v>
      </c>
      <c r="I18" s="172" t="s">
        <v>46</v>
      </c>
      <c r="J18" s="173">
        <v>2</v>
      </c>
      <c r="K18" s="173">
        <v>0</v>
      </c>
      <c r="L18" s="173">
        <f t="shared" si="1"/>
        <v>2</v>
      </c>
      <c r="M18" s="173">
        <v>2</v>
      </c>
      <c r="N18" s="14"/>
      <c r="O18" s="14"/>
      <c r="P18" s="14"/>
    </row>
    <row r="19" spans="1:19" s="11" customFormat="1" ht="12.95" customHeight="1" x14ac:dyDescent="0.25">
      <c r="B19" s="20" t="s">
        <v>47</v>
      </c>
      <c r="C19" s="21">
        <f>SUM(C10:C18)</f>
        <v>22</v>
      </c>
      <c r="D19" s="21">
        <f t="shared" ref="D19:F19" si="2">SUM(D10:D18)</f>
        <v>7</v>
      </c>
      <c r="E19" s="21">
        <f t="shared" si="2"/>
        <v>25</v>
      </c>
      <c r="F19" s="21">
        <f t="shared" si="2"/>
        <v>30</v>
      </c>
      <c r="I19" s="20" t="s">
        <v>47</v>
      </c>
      <c r="J19" s="21">
        <f>SUM(J10:J18)</f>
        <v>23</v>
      </c>
      <c r="K19" s="21">
        <f t="shared" ref="K19:M19" si="3">SUM(K10:K18)</f>
        <v>6</v>
      </c>
      <c r="L19" s="21">
        <f t="shared" si="3"/>
        <v>25</v>
      </c>
      <c r="M19" s="21">
        <f t="shared" si="3"/>
        <v>30</v>
      </c>
      <c r="N19" s="14"/>
      <c r="O19" s="14"/>
      <c r="P19" s="14"/>
    </row>
    <row r="20" spans="1:19" s="11" customFormat="1" ht="12.95" customHeight="1" x14ac:dyDescent="0.25">
      <c r="A20" s="38"/>
      <c r="B20" s="38"/>
      <c r="C20" s="24"/>
      <c r="D20" s="24"/>
      <c r="E20" s="24"/>
      <c r="F20" s="24"/>
      <c r="H20" s="16"/>
      <c r="I20" s="16"/>
      <c r="J20" s="17"/>
      <c r="K20" s="17"/>
      <c r="L20" s="24"/>
      <c r="M20" s="17"/>
      <c r="N20" s="14"/>
      <c r="O20" s="14"/>
      <c r="P20" s="14"/>
    </row>
    <row r="21" spans="1:19" s="11" customFormat="1" ht="12.95" customHeight="1" x14ac:dyDescent="0.2">
      <c r="A21" s="199" t="s">
        <v>48</v>
      </c>
      <c r="B21" s="200"/>
      <c r="C21" s="200"/>
      <c r="D21" s="200"/>
      <c r="E21" s="200"/>
      <c r="F21" s="200"/>
      <c r="G21" s="197"/>
      <c r="H21" s="200"/>
      <c r="I21" s="200"/>
      <c r="J21" s="200"/>
      <c r="K21" s="200"/>
      <c r="L21" s="200"/>
      <c r="M21" s="201"/>
      <c r="N21" s="22"/>
      <c r="O21" s="22"/>
      <c r="P21" s="22"/>
    </row>
    <row r="22" spans="1:19" s="11" customFormat="1" ht="12.95" customHeight="1" x14ac:dyDescent="0.2">
      <c r="A22" s="189" t="s">
        <v>49</v>
      </c>
      <c r="B22" s="190"/>
      <c r="C22" s="190"/>
      <c r="D22" s="190"/>
      <c r="E22" s="190"/>
      <c r="F22" s="191"/>
      <c r="G22" s="2"/>
      <c r="H22" s="189" t="s">
        <v>50</v>
      </c>
      <c r="I22" s="190"/>
      <c r="J22" s="190"/>
      <c r="K22" s="190"/>
      <c r="L22" s="190"/>
      <c r="M22" s="191"/>
      <c r="N22" s="22"/>
      <c r="O22" s="22"/>
      <c r="P22" s="22"/>
    </row>
    <row r="23" spans="1:19" s="11" customFormat="1" ht="12.95" customHeight="1" x14ac:dyDescent="0.2">
      <c r="A23" s="6" t="s">
        <v>5</v>
      </c>
      <c r="B23" s="6" t="s">
        <v>6</v>
      </c>
      <c r="C23" s="6" t="s">
        <v>7</v>
      </c>
      <c r="D23" s="6" t="s">
        <v>8</v>
      </c>
      <c r="E23" s="7" t="s">
        <v>9</v>
      </c>
      <c r="F23" s="6" t="s">
        <v>10</v>
      </c>
      <c r="G23" s="2"/>
      <c r="H23" s="6" t="s">
        <v>5</v>
      </c>
      <c r="I23" s="6" t="s">
        <v>6</v>
      </c>
      <c r="J23" s="6" t="s">
        <v>7</v>
      </c>
      <c r="K23" s="6" t="s">
        <v>8</v>
      </c>
      <c r="L23" s="7" t="s">
        <v>9</v>
      </c>
      <c r="M23" s="6" t="s">
        <v>10</v>
      </c>
      <c r="N23" s="22"/>
      <c r="O23" s="22"/>
      <c r="P23" s="22"/>
    </row>
    <row r="24" spans="1:19" s="11" customFormat="1" ht="12.95" customHeight="1" x14ac:dyDescent="0.25">
      <c r="A24" s="172" t="s">
        <v>51</v>
      </c>
      <c r="B24" s="172" t="s">
        <v>52</v>
      </c>
      <c r="C24" s="173">
        <v>2</v>
      </c>
      <c r="D24" s="173">
        <v>0</v>
      </c>
      <c r="E24" s="173">
        <f>ROUNDDOWN(C24+(D24/2),0)</f>
        <v>2</v>
      </c>
      <c r="F24" s="173">
        <v>2</v>
      </c>
      <c r="H24" s="172" t="s">
        <v>53</v>
      </c>
      <c r="I24" s="172" t="s">
        <v>54</v>
      </c>
      <c r="J24" s="173">
        <v>2</v>
      </c>
      <c r="K24" s="173">
        <v>0</v>
      </c>
      <c r="L24" s="173">
        <f>ROUNDDOWN(J24+(K24/2),0)</f>
        <v>2</v>
      </c>
      <c r="M24" s="173">
        <v>2</v>
      </c>
      <c r="N24" s="23"/>
      <c r="O24" s="23"/>
      <c r="P24" s="23"/>
      <c r="Q24" s="206"/>
      <c r="R24" s="206"/>
      <c r="S24" s="206"/>
    </row>
    <row r="25" spans="1:19" s="11" customFormat="1" ht="12.95" customHeight="1" x14ac:dyDescent="0.25">
      <c r="A25" s="11" t="s">
        <v>55</v>
      </c>
      <c r="B25" s="172" t="s">
        <v>56</v>
      </c>
      <c r="C25" s="173">
        <v>4</v>
      </c>
      <c r="D25" s="173">
        <v>0</v>
      </c>
      <c r="E25" s="173">
        <v>4</v>
      </c>
      <c r="F25" s="173">
        <v>4</v>
      </c>
      <c r="H25" s="8" t="s">
        <v>310</v>
      </c>
      <c r="I25" s="8" t="s">
        <v>58</v>
      </c>
      <c r="J25" s="9">
        <v>3</v>
      </c>
      <c r="K25" s="9">
        <v>2</v>
      </c>
      <c r="L25" s="9">
        <f t="shared" ref="L25:L30" si="4">ROUNDDOWN(J25+(K25/2),0)</f>
        <v>4</v>
      </c>
      <c r="M25" s="9">
        <v>6</v>
      </c>
      <c r="N25" s="23"/>
      <c r="O25" s="23"/>
      <c r="P25" s="23"/>
      <c r="Q25" s="207"/>
      <c r="R25" s="207"/>
      <c r="S25" s="207"/>
    </row>
    <row r="26" spans="1:19" s="11" customFormat="1" ht="12.95" customHeight="1" x14ac:dyDescent="0.25">
      <c r="A26" s="8" t="s">
        <v>308</v>
      </c>
      <c r="B26" s="8" t="s">
        <v>60</v>
      </c>
      <c r="C26" s="9">
        <v>3</v>
      </c>
      <c r="D26" s="9">
        <v>2</v>
      </c>
      <c r="E26" s="9">
        <f t="shared" ref="E26:E30" si="5">ROUNDDOWN(C26+(D26/2),0)</f>
        <v>4</v>
      </c>
      <c r="F26" s="9">
        <v>7</v>
      </c>
      <c r="H26" s="172" t="s">
        <v>61</v>
      </c>
      <c r="I26" s="172" t="s">
        <v>62</v>
      </c>
      <c r="J26" s="173">
        <v>3</v>
      </c>
      <c r="K26" s="173">
        <v>2</v>
      </c>
      <c r="L26" s="173">
        <f t="shared" si="4"/>
        <v>4</v>
      </c>
      <c r="M26" s="173">
        <v>6</v>
      </c>
      <c r="N26" s="14"/>
      <c r="O26" s="14"/>
      <c r="P26" s="14"/>
    </row>
    <row r="27" spans="1:19" s="11" customFormat="1" ht="12.95" customHeight="1" x14ac:dyDescent="0.25">
      <c r="A27" s="8" t="s">
        <v>309</v>
      </c>
      <c r="B27" s="8" t="s">
        <v>64</v>
      </c>
      <c r="C27" s="9">
        <v>3</v>
      </c>
      <c r="D27" s="9">
        <v>0</v>
      </c>
      <c r="E27" s="9">
        <f t="shared" si="5"/>
        <v>3</v>
      </c>
      <c r="F27" s="9">
        <v>5</v>
      </c>
      <c r="H27" s="11" t="s">
        <v>65</v>
      </c>
      <c r="I27" s="172" t="s">
        <v>66</v>
      </c>
      <c r="J27" s="25">
        <v>3</v>
      </c>
      <c r="K27" s="25">
        <v>0</v>
      </c>
      <c r="L27" s="173">
        <f t="shared" si="4"/>
        <v>3</v>
      </c>
      <c r="M27" s="25">
        <v>5</v>
      </c>
      <c r="N27" s="14"/>
      <c r="O27" s="14"/>
      <c r="P27" s="14"/>
    </row>
    <row r="28" spans="1:19" s="11" customFormat="1" ht="12.95" customHeight="1" x14ac:dyDescent="0.25">
      <c r="A28" s="11" t="s">
        <v>67</v>
      </c>
      <c r="B28" s="16" t="s">
        <v>68</v>
      </c>
      <c r="C28" s="173">
        <v>3</v>
      </c>
      <c r="D28" s="173">
        <v>0</v>
      </c>
      <c r="E28" s="173">
        <f t="shared" si="5"/>
        <v>3</v>
      </c>
      <c r="F28" s="173">
        <v>5</v>
      </c>
      <c r="H28" s="11" t="s">
        <v>69</v>
      </c>
      <c r="I28" s="172" t="s">
        <v>70</v>
      </c>
      <c r="J28" s="173">
        <v>3</v>
      </c>
      <c r="K28" s="173">
        <v>0</v>
      </c>
      <c r="L28" s="173">
        <f t="shared" si="4"/>
        <v>3</v>
      </c>
      <c r="M28" s="173">
        <v>4</v>
      </c>
      <c r="N28" s="14"/>
      <c r="O28" s="14"/>
      <c r="P28" s="14"/>
    </row>
    <row r="29" spans="1:19" s="11" customFormat="1" ht="12.95" customHeight="1" x14ac:dyDescent="0.25">
      <c r="A29" s="179" t="s">
        <v>71</v>
      </c>
      <c r="B29" s="172" t="s">
        <v>72</v>
      </c>
      <c r="C29" s="173">
        <v>2</v>
      </c>
      <c r="D29" s="173">
        <v>0</v>
      </c>
      <c r="E29" s="173">
        <f t="shared" si="5"/>
        <v>2</v>
      </c>
      <c r="F29" s="173">
        <v>4</v>
      </c>
      <c r="H29" s="180" t="s">
        <v>73</v>
      </c>
      <c r="I29" s="172" t="s">
        <v>74</v>
      </c>
      <c r="J29" s="25">
        <v>3</v>
      </c>
      <c r="K29" s="25">
        <v>0</v>
      </c>
      <c r="L29" s="173">
        <f t="shared" si="4"/>
        <v>3</v>
      </c>
      <c r="M29" s="25">
        <v>4</v>
      </c>
      <c r="N29" s="14"/>
      <c r="O29" s="14"/>
      <c r="P29" s="14"/>
    </row>
    <row r="30" spans="1:19" s="11" customFormat="1" ht="12.95" customHeight="1" x14ac:dyDescent="0.25">
      <c r="A30" s="172" t="s">
        <v>75</v>
      </c>
      <c r="B30" s="26" t="s">
        <v>76</v>
      </c>
      <c r="C30" s="173">
        <v>2</v>
      </c>
      <c r="D30" s="173">
        <v>0</v>
      </c>
      <c r="E30" s="173">
        <f t="shared" si="5"/>
        <v>2</v>
      </c>
      <c r="F30" s="173">
        <v>3</v>
      </c>
      <c r="H30" s="11" t="s">
        <v>77</v>
      </c>
      <c r="I30" s="172" t="s">
        <v>78</v>
      </c>
      <c r="J30" s="25">
        <v>2</v>
      </c>
      <c r="K30" s="25">
        <v>0</v>
      </c>
      <c r="L30" s="173">
        <f t="shared" si="4"/>
        <v>2</v>
      </c>
      <c r="M30" s="25">
        <v>3</v>
      </c>
      <c r="N30" s="14"/>
      <c r="O30" s="14"/>
      <c r="P30" s="14"/>
    </row>
    <row r="31" spans="1:19" s="11" customFormat="1" ht="12.95" customHeight="1" x14ac:dyDescent="0.25">
      <c r="A31" s="38"/>
      <c r="B31" s="20" t="s">
        <v>47</v>
      </c>
      <c r="C31" s="21">
        <f>SUM(C24:C30)</f>
        <v>19</v>
      </c>
      <c r="D31" s="21">
        <f>SUM(D24:D30)</f>
        <v>2</v>
      </c>
      <c r="E31" s="21">
        <f>SUM(E24:E30)</f>
        <v>20</v>
      </c>
      <c r="F31" s="21">
        <f>SUM(F24:F30)</f>
        <v>30</v>
      </c>
      <c r="H31" s="38"/>
      <c r="I31" s="20" t="s">
        <v>47</v>
      </c>
      <c r="J31" s="21">
        <f>SUM(J24:J30)</f>
        <v>19</v>
      </c>
      <c r="K31" s="21">
        <f t="shared" ref="K31:M31" si="6">SUM(K24:K30)</f>
        <v>4</v>
      </c>
      <c r="L31" s="21">
        <f t="shared" si="6"/>
        <v>21</v>
      </c>
      <c r="M31" s="21">
        <f t="shared" si="6"/>
        <v>30</v>
      </c>
      <c r="N31" s="27"/>
      <c r="O31" s="27"/>
      <c r="P31" s="27"/>
    </row>
    <row r="32" spans="1:19" s="11" customFormat="1" ht="12.95" customHeight="1" x14ac:dyDescent="0.25">
      <c r="A32" s="38"/>
      <c r="B32" s="26"/>
      <c r="C32" s="24"/>
      <c r="D32" s="24"/>
      <c r="E32" s="24"/>
      <c r="F32" s="24"/>
      <c r="I32" s="38"/>
      <c r="J32" s="25"/>
      <c r="K32" s="25"/>
      <c r="L32" s="24"/>
      <c r="M32" s="25"/>
      <c r="N32" s="27"/>
      <c r="O32" s="27"/>
      <c r="P32" s="27"/>
    </row>
    <row r="33" spans="1:19" s="11" customFormat="1" ht="12.95" customHeight="1" x14ac:dyDescent="0.2">
      <c r="A33" s="199" t="s">
        <v>79</v>
      </c>
      <c r="B33" s="200"/>
      <c r="C33" s="200"/>
      <c r="D33" s="200"/>
      <c r="E33" s="200"/>
      <c r="F33" s="200"/>
      <c r="G33" s="197"/>
      <c r="H33" s="200"/>
      <c r="I33" s="200"/>
      <c r="J33" s="200"/>
      <c r="K33" s="200"/>
      <c r="L33" s="200"/>
      <c r="M33" s="201"/>
      <c r="N33" s="2"/>
      <c r="O33" s="2"/>
      <c r="P33" s="2"/>
    </row>
    <row r="34" spans="1:19" s="11" customFormat="1" ht="12.95" customHeight="1" x14ac:dyDescent="0.2">
      <c r="A34" s="189" t="s">
        <v>80</v>
      </c>
      <c r="B34" s="190"/>
      <c r="C34" s="190"/>
      <c r="D34" s="190"/>
      <c r="E34" s="190"/>
      <c r="F34" s="208"/>
      <c r="G34" s="28"/>
      <c r="H34" s="209" t="s">
        <v>81</v>
      </c>
      <c r="I34" s="190"/>
      <c r="J34" s="190"/>
      <c r="K34" s="190"/>
      <c r="L34" s="190"/>
      <c r="M34" s="191"/>
      <c r="N34" s="2"/>
      <c r="O34" s="2"/>
      <c r="P34" s="2"/>
    </row>
    <row r="35" spans="1:19" s="11" customFormat="1" ht="12.95" customHeight="1" x14ac:dyDescent="0.2">
      <c r="A35" s="6" t="s">
        <v>5</v>
      </c>
      <c r="B35" s="6" t="s">
        <v>6</v>
      </c>
      <c r="C35" s="6" t="s">
        <v>7</v>
      </c>
      <c r="D35" s="6" t="s">
        <v>8</v>
      </c>
      <c r="E35" s="7" t="s">
        <v>9</v>
      </c>
      <c r="F35" s="6" t="s">
        <v>10</v>
      </c>
      <c r="G35" s="2"/>
      <c r="H35" s="6" t="s">
        <v>5</v>
      </c>
      <c r="I35" s="6" t="s">
        <v>6</v>
      </c>
      <c r="J35" s="6" t="s">
        <v>7</v>
      </c>
      <c r="K35" s="6" t="s">
        <v>8</v>
      </c>
      <c r="L35" s="7" t="s">
        <v>9</v>
      </c>
      <c r="M35" s="6" t="s">
        <v>10</v>
      </c>
      <c r="N35" s="2"/>
      <c r="O35" s="2"/>
      <c r="P35" s="2"/>
    </row>
    <row r="36" spans="1:19" s="11" customFormat="1" ht="12.95" customHeight="1" x14ac:dyDescent="0.25">
      <c r="A36" s="8" t="s">
        <v>312</v>
      </c>
      <c r="B36" s="8" t="s">
        <v>83</v>
      </c>
      <c r="C36" s="9">
        <v>0</v>
      </c>
      <c r="D36" s="9">
        <v>0</v>
      </c>
      <c r="E36" s="9">
        <f>ROUNDDOWN(C36+(D36/2),0)</f>
        <v>0</v>
      </c>
      <c r="F36" s="9">
        <v>2</v>
      </c>
      <c r="H36" s="8" t="s">
        <v>84</v>
      </c>
      <c r="I36" s="8" t="s">
        <v>85</v>
      </c>
      <c r="J36" s="9">
        <v>2</v>
      </c>
      <c r="K36" s="9">
        <v>1</v>
      </c>
      <c r="L36" s="9">
        <f>ROUNDDOWN(J36+(K36/2),0)</f>
        <v>2</v>
      </c>
      <c r="M36" s="9">
        <v>3</v>
      </c>
      <c r="N36" s="23"/>
      <c r="O36" s="23"/>
      <c r="P36" s="23"/>
    </row>
    <row r="37" spans="1:19" s="11" customFormat="1" ht="12.95" customHeight="1" x14ac:dyDescent="0.25">
      <c r="A37" s="8" t="s">
        <v>311</v>
      </c>
      <c r="B37" s="8" t="s">
        <v>87</v>
      </c>
      <c r="C37" s="9">
        <v>3</v>
      </c>
      <c r="D37" s="9">
        <v>0</v>
      </c>
      <c r="E37" s="9">
        <f t="shared" ref="E37:E39" si="7">ROUNDDOWN(C37+(D37/2),0)</f>
        <v>3</v>
      </c>
      <c r="F37" s="9">
        <v>4</v>
      </c>
      <c r="G37" s="172"/>
      <c r="H37" s="18" t="s">
        <v>313</v>
      </c>
      <c r="I37" s="8" t="s">
        <v>89</v>
      </c>
      <c r="J37" s="9">
        <v>3</v>
      </c>
      <c r="K37" s="9">
        <v>0</v>
      </c>
      <c r="L37" s="9">
        <f t="shared" ref="L37" si="8">ROUNDDOWN(J37+(K37/2),0)</f>
        <v>3</v>
      </c>
      <c r="M37" s="178">
        <v>4</v>
      </c>
      <c r="N37" s="23"/>
      <c r="O37" s="23"/>
      <c r="P37" s="23"/>
    </row>
    <row r="38" spans="1:19" s="11" customFormat="1" ht="12.95" customHeight="1" x14ac:dyDescent="0.25">
      <c r="A38" s="11" t="s">
        <v>90</v>
      </c>
      <c r="B38" s="172" t="s">
        <v>91</v>
      </c>
      <c r="C38" s="173">
        <v>3</v>
      </c>
      <c r="D38" s="173">
        <v>0</v>
      </c>
      <c r="E38" s="173">
        <f t="shared" si="7"/>
        <v>3</v>
      </c>
      <c r="F38" s="173">
        <v>4</v>
      </c>
      <c r="G38" s="172"/>
      <c r="H38" s="172" t="s">
        <v>354</v>
      </c>
      <c r="I38" s="172" t="s">
        <v>351</v>
      </c>
      <c r="J38" s="173">
        <v>3</v>
      </c>
      <c r="K38" s="173">
        <v>0</v>
      </c>
      <c r="L38" s="173">
        <f t="shared" ref="L38" si="9">J38+(K38/2)</f>
        <v>3</v>
      </c>
      <c r="M38" s="173">
        <v>4</v>
      </c>
      <c r="N38" s="23"/>
      <c r="O38" s="23"/>
      <c r="P38" s="23"/>
      <c r="Q38" s="173"/>
      <c r="R38" s="173"/>
      <c r="S38" s="173"/>
    </row>
    <row r="39" spans="1:19" s="11" customFormat="1" ht="12.95" customHeight="1" x14ac:dyDescent="0.25">
      <c r="A39" s="15" t="s">
        <v>93</v>
      </c>
      <c r="B39" s="15" t="s">
        <v>94</v>
      </c>
      <c r="C39" s="173">
        <v>3</v>
      </c>
      <c r="D39" s="173">
        <v>1</v>
      </c>
      <c r="E39" s="173">
        <f t="shared" si="7"/>
        <v>3</v>
      </c>
      <c r="F39" s="173">
        <v>4</v>
      </c>
      <c r="G39" s="172"/>
      <c r="H39" s="172" t="s">
        <v>0</v>
      </c>
      <c r="I39" s="172" t="s">
        <v>92</v>
      </c>
      <c r="J39" s="173">
        <v>3</v>
      </c>
      <c r="K39" s="173">
        <v>0</v>
      </c>
      <c r="L39" s="173">
        <v>3</v>
      </c>
      <c r="M39" s="173">
        <v>3</v>
      </c>
      <c r="N39" s="23"/>
      <c r="O39" s="23"/>
      <c r="P39" s="23"/>
    </row>
    <row r="40" spans="1:19" s="11" customFormat="1" ht="12.95" customHeight="1" x14ac:dyDescent="0.25">
      <c r="A40" s="11" t="s">
        <v>97</v>
      </c>
      <c r="B40" s="172" t="s">
        <v>98</v>
      </c>
      <c r="C40" s="173">
        <v>2</v>
      </c>
      <c r="D40" s="173">
        <v>0</v>
      </c>
      <c r="E40" s="173">
        <f>ROUNDDOWN(C40+(D40/2),0)</f>
        <v>2</v>
      </c>
      <c r="F40" s="173">
        <v>2</v>
      </c>
      <c r="H40" s="11" t="s">
        <v>95</v>
      </c>
      <c r="I40" s="172" t="s">
        <v>96</v>
      </c>
      <c r="J40" s="173">
        <v>2</v>
      </c>
      <c r="K40" s="173">
        <v>0</v>
      </c>
      <c r="L40" s="173">
        <f>ROUNDDOWN(J40+(K40/2),0)</f>
        <v>2</v>
      </c>
      <c r="M40" s="173">
        <v>2</v>
      </c>
      <c r="N40" s="14"/>
      <c r="O40" s="14"/>
      <c r="P40" s="14"/>
    </row>
    <row r="41" spans="1:19" s="11" customFormat="1" ht="12.95" customHeight="1" x14ac:dyDescent="0.25">
      <c r="B41" s="29" t="s">
        <v>99</v>
      </c>
      <c r="C41" s="24">
        <v>3</v>
      </c>
      <c r="D41" s="24">
        <v>0</v>
      </c>
      <c r="E41" s="24">
        <f>ROUNDDOWN(C41+(D41/2),0)</f>
        <v>3</v>
      </c>
      <c r="F41" s="24">
        <v>4</v>
      </c>
      <c r="H41" s="133"/>
      <c r="I41" s="29" t="s">
        <v>99</v>
      </c>
      <c r="J41" s="132">
        <v>3</v>
      </c>
      <c r="K41" s="132">
        <v>0</v>
      </c>
      <c r="L41" s="132">
        <f>ROUNDDOWN(J41+(K41/2),0)</f>
        <v>3</v>
      </c>
      <c r="M41" s="132">
        <v>4</v>
      </c>
      <c r="N41" s="14"/>
      <c r="O41" s="14"/>
      <c r="P41" s="14"/>
    </row>
    <row r="42" spans="1:19" s="11" customFormat="1" ht="12.95" customHeight="1" x14ac:dyDescent="0.25">
      <c r="B42" s="29" t="s">
        <v>100</v>
      </c>
      <c r="C42" s="24">
        <v>3</v>
      </c>
      <c r="D42" s="24">
        <v>0</v>
      </c>
      <c r="E42" s="24">
        <f>ROUNDDOWN(C42+(D42/2),0)</f>
        <v>3</v>
      </c>
      <c r="F42" s="24">
        <v>4</v>
      </c>
      <c r="I42" s="29" t="s">
        <v>100</v>
      </c>
      <c r="J42" s="132">
        <v>3</v>
      </c>
      <c r="K42" s="132">
        <v>0</v>
      </c>
      <c r="L42" s="132">
        <f>ROUNDDOWN(J42+(K42/2),0)</f>
        <v>3</v>
      </c>
      <c r="M42" s="132">
        <v>4</v>
      </c>
      <c r="N42" s="14"/>
      <c r="O42" s="14"/>
      <c r="P42" s="14"/>
    </row>
    <row r="43" spans="1:19" ht="12.95" customHeight="1" x14ac:dyDescent="0.2">
      <c r="A43" s="11"/>
      <c r="B43" s="29" t="s">
        <v>101</v>
      </c>
      <c r="C43" s="24">
        <v>3</v>
      </c>
      <c r="D43" s="24">
        <v>0</v>
      </c>
      <c r="E43" s="24">
        <f>ROUNDDOWN(C43+(D43/2),0)</f>
        <v>3</v>
      </c>
      <c r="F43" s="24">
        <v>4</v>
      </c>
      <c r="G43" s="11"/>
      <c r="H43" s="11"/>
      <c r="I43" s="29" t="s">
        <v>101</v>
      </c>
      <c r="J43" s="132">
        <v>3</v>
      </c>
      <c r="K43" s="132">
        <v>0</v>
      </c>
      <c r="L43" s="132">
        <f>ROUNDDOWN(J43+(K43/2),0)</f>
        <v>3</v>
      </c>
      <c r="M43" s="132">
        <v>4</v>
      </c>
      <c r="N43" s="23"/>
      <c r="O43" s="23"/>
      <c r="P43" s="23"/>
    </row>
    <row r="44" spans="1:19" s="11" customFormat="1" ht="12.95" customHeight="1" x14ac:dyDescent="0.25">
      <c r="B44" s="30" t="s">
        <v>102</v>
      </c>
      <c r="C44" s="31">
        <v>2</v>
      </c>
      <c r="D44" s="31">
        <v>0</v>
      </c>
      <c r="E44" s="31">
        <f>ROUNDDOWN(C44+(D44/2),0)</f>
        <v>2</v>
      </c>
      <c r="F44" s="31">
        <v>2</v>
      </c>
      <c r="I44" s="30" t="s">
        <v>102</v>
      </c>
      <c r="J44" s="31">
        <v>2</v>
      </c>
      <c r="K44" s="31">
        <v>0</v>
      </c>
      <c r="L44" s="31">
        <f>ROUNDDOWN(J44+(K44/2),0)</f>
        <v>2</v>
      </c>
      <c r="M44" s="31">
        <v>2</v>
      </c>
      <c r="N44" s="14"/>
      <c r="O44" s="14"/>
      <c r="P44" s="14"/>
    </row>
    <row r="45" spans="1:19" ht="12.95" customHeight="1" x14ac:dyDescent="0.2">
      <c r="A45" s="38"/>
      <c r="B45" s="32" t="s">
        <v>47</v>
      </c>
      <c r="C45" s="33">
        <f>SUM(C36:C44)</f>
        <v>22</v>
      </c>
      <c r="D45" s="33">
        <f>SUM(D36:D44)</f>
        <v>1</v>
      </c>
      <c r="E45" s="33">
        <f>SUM(E36:E44)</f>
        <v>22</v>
      </c>
      <c r="F45" s="33">
        <f>SUM(F36:F44)</f>
        <v>30</v>
      </c>
      <c r="G45" s="38"/>
      <c r="H45" s="133"/>
      <c r="I45" s="32" t="s">
        <v>47</v>
      </c>
      <c r="J45" s="33">
        <f>SUM(J37:J44)</f>
        <v>22</v>
      </c>
      <c r="K45" s="33">
        <v>1</v>
      </c>
      <c r="L45" s="33">
        <f>SUM(L36:L44)</f>
        <v>24</v>
      </c>
      <c r="M45" s="33">
        <f>SUM(M36:M44)</f>
        <v>30</v>
      </c>
      <c r="N45" s="23"/>
      <c r="O45" s="23"/>
      <c r="P45" s="23"/>
    </row>
    <row r="46" spans="1:19" ht="12.95" customHeight="1" x14ac:dyDescent="0.2">
      <c r="G46" s="38"/>
      <c r="N46" s="23"/>
      <c r="O46" s="23"/>
      <c r="P46" s="23"/>
    </row>
    <row r="47" spans="1:19" ht="12.95" customHeight="1" x14ac:dyDescent="0.2">
      <c r="A47" s="34"/>
      <c r="B47" s="34"/>
      <c r="C47" s="34"/>
      <c r="D47" s="34"/>
      <c r="E47" s="35"/>
      <c r="F47" s="34"/>
      <c r="G47" s="38"/>
      <c r="H47" s="34"/>
      <c r="I47" s="34"/>
      <c r="J47" s="24"/>
      <c r="K47" s="24"/>
      <c r="L47" s="24"/>
      <c r="M47" s="24"/>
      <c r="N47" s="23"/>
      <c r="O47" s="23"/>
      <c r="P47" s="23"/>
    </row>
    <row r="48" spans="1:19" s="11" customFormat="1" ht="12.95" customHeight="1" x14ac:dyDescent="0.25">
      <c r="A48" s="210" t="s">
        <v>103</v>
      </c>
      <c r="B48" s="211"/>
      <c r="C48" s="211"/>
      <c r="D48" s="211"/>
      <c r="E48" s="211"/>
      <c r="F48" s="212"/>
      <c r="G48" s="38"/>
      <c r="H48" s="210" t="s">
        <v>103</v>
      </c>
      <c r="I48" s="211"/>
      <c r="J48" s="211"/>
      <c r="K48" s="211"/>
      <c r="L48" s="211"/>
      <c r="M48" s="212"/>
      <c r="N48" s="23"/>
      <c r="O48" s="23"/>
      <c r="P48" s="23"/>
    </row>
    <row r="49" spans="1:16" ht="12.95" customHeight="1" x14ac:dyDescent="0.2">
      <c r="A49" s="11" t="s">
        <v>104</v>
      </c>
      <c r="B49" s="172" t="s">
        <v>105</v>
      </c>
      <c r="C49" s="173">
        <v>3</v>
      </c>
      <c r="D49" s="173">
        <v>0</v>
      </c>
      <c r="E49" s="173">
        <f t="shared" ref="E49:E52" si="10">C49+(D49/2)</f>
        <v>3</v>
      </c>
      <c r="F49" s="173">
        <v>4</v>
      </c>
      <c r="G49" s="172"/>
      <c r="H49" s="11" t="s">
        <v>106</v>
      </c>
      <c r="I49" s="172" t="s">
        <v>107</v>
      </c>
      <c r="J49" s="173">
        <v>3</v>
      </c>
      <c r="K49" s="173">
        <v>0</v>
      </c>
      <c r="L49" s="173">
        <f t="shared" ref="L49:L53" si="11">J49+(K49/2)</f>
        <v>3</v>
      </c>
      <c r="M49" s="173">
        <v>4</v>
      </c>
      <c r="N49" s="23"/>
      <c r="O49" s="23"/>
      <c r="P49" s="23"/>
    </row>
    <row r="50" spans="1:16" ht="12.95" customHeight="1" x14ac:dyDescent="0.2">
      <c r="A50" s="172" t="s">
        <v>108</v>
      </c>
      <c r="B50" s="172" t="s">
        <v>109</v>
      </c>
      <c r="C50" s="173">
        <v>3</v>
      </c>
      <c r="D50" s="173">
        <v>0</v>
      </c>
      <c r="E50" s="173">
        <f t="shared" si="10"/>
        <v>3</v>
      </c>
      <c r="F50" s="173">
        <v>4</v>
      </c>
      <c r="G50" s="172"/>
      <c r="H50" s="172" t="s">
        <v>110</v>
      </c>
      <c r="I50" s="172" t="s">
        <v>111</v>
      </c>
      <c r="J50" s="173">
        <v>3</v>
      </c>
      <c r="K50" s="173">
        <v>0</v>
      </c>
      <c r="L50" s="173">
        <f t="shared" si="11"/>
        <v>3</v>
      </c>
      <c r="M50" s="173">
        <v>4</v>
      </c>
      <c r="N50" s="23"/>
      <c r="O50" s="23"/>
      <c r="P50" s="23"/>
    </row>
    <row r="51" spans="1:16" ht="12.95" customHeight="1" x14ac:dyDescent="0.2">
      <c r="A51" s="172" t="s">
        <v>112</v>
      </c>
      <c r="B51" s="172" t="s">
        <v>113</v>
      </c>
      <c r="C51" s="173">
        <v>3</v>
      </c>
      <c r="D51" s="173">
        <v>0</v>
      </c>
      <c r="E51" s="173">
        <f t="shared" si="10"/>
        <v>3</v>
      </c>
      <c r="F51" s="173">
        <v>4</v>
      </c>
      <c r="G51" s="172"/>
      <c r="H51" s="172" t="s">
        <v>114</v>
      </c>
      <c r="I51" s="172" t="s">
        <v>115</v>
      </c>
      <c r="J51" s="173">
        <v>3</v>
      </c>
      <c r="K51" s="173">
        <v>0</v>
      </c>
      <c r="L51" s="173">
        <f t="shared" si="11"/>
        <v>3</v>
      </c>
      <c r="M51" s="173">
        <v>4</v>
      </c>
      <c r="N51" s="23"/>
      <c r="O51" s="23"/>
      <c r="P51" s="23"/>
    </row>
    <row r="52" spans="1:16" ht="12.95" customHeight="1" x14ac:dyDescent="0.2">
      <c r="A52" s="172" t="s">
        <v>116</v>
      </c>
      <c r="B52" s="172" t="s">
        <v>117</v>
      </c>
      <c r="C52" s="173">
        <v>3</v>
      </c>
      <c r="D52" s="173">
        <v>0</v>
      </c>
      <c r="E52" s="173">
        <f t="shared" si="10"/>
        <v>3</v>
      </c>
      <c r="F52" s="173">
        <v>4</v>
      </c>
      <c r="G52" s="172"/>
      <c r="H52" s="11" t="s">
        <v>118</v>
      </c>
      <c r="I52" s="11" t="s">
        <v>119</v>
      </c>
      <c r="J52" s="173">
        <v>3</v>
      </c>
      <c r="K52" s="173">
        <v>0</v>
      </c>
      <c r="L52" s="173">
        <f t="shared" si="11"/>
        <v>3</v>
      </c>
      <c r="M52" s="173">
        <v>4</v>
      </c>
      <c r="N52" s="23"/>
      <c r="O52" s="23"/>
      <c r="P52" s="23"/>
    </row>
    <row r="53" spans="1:16" ht="12.95" customHeight="1" x14ac:dyDescent="0.2">
      <c r="A53" s="172" t="s">
        <v>120</v>
      </c>
      <c r="B53" s="172" t="s">
        <v>121</v>
      </c>
      <c r="C53" s="173">
        <v>3</v>
      </c>
      <c r="D53" s="173">
        <v>0</v>
      </c>
      <c r="E53" s="173">
        <f>C53+(D53/2)</f>
        <v>3</v>
      </c>
      <c r="F53" s="173">
        <v>4</v>
      </c>
      <c r="G53" s="172"/>
      <c r="H53" s="11" t="s">
        <v>122</v>
      </c>
      <c r="I53" s="172" t="s">
        <v>123</v>
      </c>
      <c r="J53" s="173">
        <v>3</v>
      </c>
      <c r="K53" s="173">
        <v>0</v>
      </c>
      <c r="L53" s="173">
        <f t="shared" si="11"/>
        <v>3</v>
      </c>
      <c r="M53" s="173">
        <v>4</v>
      </c>
      <c r="N53" s="23"/>
      <c r="O53" s="23"/>
      <c r="P53" s="23"/>
    </row>
    <row r="54" spans="1:16" ht="12.95" customHeight="1" x14ac:dyDescent="0.2">
      <c r="A54" s="172" t="s">
        <v>124</v>
      </c>
      <c r="B54" s="172" t="s">
        <v>125</v>
      </c>
      <c r="C54" s="173">
        <v>3</v>
      </c>
      <c r="D54" s="173">
        <v>0</v>
      </c>
      <c r="E54" s="173">
        <f>C54+(D54/2)</f>
        <v>3</v>
      </c>
      <c r="F54" s="173">
        <v>4</v>
      </c>
      <c r="G54" s="172"/>
      <c r="H54" s="172" t="s">
        <v>126</v>
      </c>
      <c r="I54" s="172" t="s">
        <v>127</v>
      </c>
      <c r="J54" s="173">
        <v>3</v>
      </c>
      <c r="K54" s="173">
        <v>0</v>
      </c>
      <c r="L54" s="173">
        <f>J54+(K54/2)</f>
        <v>3</v>
      </c>
      <c r="M54" s="173">
        <v>4</v>
      </c>
      <c r="N54" s="23"/>
      <c r="O54" s="23"/>
      <c r="P54" s="23"/>
    </row>
    <row r="55" spans="1:16" ht="12.95" customHeight="1" x14ac:dyDescent="0.2">
      <c r="A55" s="172" t="s">
        <v>128</v>
      </c>
      <c r="B55" s="172" t="s">
        <v>129</v>
      </c>
      <c r="C55" s="173">
        <v>3</v>
      </c>
      <c r="D55" s="173">
        <v>0</v>
      </c>
      <c r="E55" s="173">
        <f>C55+(D55/2)</f>
        <v>3</v>
      </c>
      <c r="F55" s="173">
        <v>4</v>
      </c>
      <c r="G55" s="172"/>
      <c r="H55" s="172" t="s">
        <v>130</v>
      </c>
      <c r="I55" s="172" t="s">
        <v>131</v>
      </c>
      <c r="J55" s="173">
        <v>3</v>
      </c>
      <c r="K55" s="173">
        <v>0</v>
      </c>
      <c r="L55" s="173">
        <f>J55+(K55/2)</f>
        <v>3</v>
      </c>
      <c r="M55" s="173">
        <v>4</v>
      </c>
      <c r="N55" s="23"/>
      <c r="O55" s="23"/>
      <c r="P55" s="23"/>
    </row>
    <row r="56" spans="1:16" ht="12.95" customHeight="1" x14ac:dyDescent="0.2">
      <c r="A56" s="172" t="s">
        <v>132</v>
      </c>
      <c r="B56" s="172" t="s">
        <v>133</v>
      </c>
      <c r="C56" s="173">
        <v>3</v>
      </c>
      <c r="D56" s="173">
        <v>0</v>
      </c>
      <c r="E56" s="173">
        <f>C56+(D56/2)</f>
        <v>3</v>
      </c>
      <c r="F56" s="173">
        <v>4</v>
      </c>
      <c r="G56" s="172"/>
      <c r="H56" s="172" t="s">
        <v>134</v>
      </c>
      <c r="I56" s="172" t="s">
        <v>135</v>
      </c>
      <c r="J56" s="173">
        <v>3</v>
      </c>
      <c r="K56" s="173">
        <v>0</v>
      </c>
      <c r="L56" s="173">
        <f>J56+(K56/2)</f>
        <v>3</v>
      </c>
      <c r="M56" s="173">
        <v>4</v>
      </c>
      <c r="N56" s="23"/>
      <c r="O56" s="23"/>
      <c r="P56" s="23"/>
    </row>
    <row r="57" spans="1:16" ht="12.95" customHeight="1" x14ac:dyDescent="0.2">
      <c r="G57" s="38"/>
      <c r="N57" s="23"/>
      <c r="O57" s="23"/>
      <c r="P57" s="23"/>
    </row>
    <row r="58" spans="1:16" ht="12.95" customHeight="1" x14ac:dyDescent="0.2">
      <c r="A58" s="38"/>
      <c r="B58" s="38"/>
      <c r="C58" s="24"/>
      <c r="D58" s="24"/>
      <c r="E58" s="24"/>
      <c r="F58" s="24"/>
      <c r="G58" s="38"/>
      <c r="N58" s="23"/>
      <c r="O58" s="23"/>
      <c r="P58" s="23"/>
    </row>
    <row r="59" spans="1:16" ht="12.95" customHeight="1" x14ac:dyDescent="0.2">
      <c r="A59" s="213" t="s">
        <v>136</v>
      </c>
      <c r="B59" s="213"/>
      <c r="C59" s="213"/>
      <c r="D59" s="213"/>
      <c r="E59" s="213"/>
      <c r="F59" s="213"/>
      <c r="G59" s="38"/>
      <c r="H59" s="213" t="s">
        <v>136</v>
      </c>
      <c r="I59" s="213"/>
      <c r="J59" s="213"/>
      <c r="K59" s="213"/>
      <c r="L59" s="213"/>
      <c r="M59" s="213"/>
      <c r="N59" s="22"/>
      <c r="O59" s="22"/>
      <c r="P59" s="22"/>
    </row>
    <row r="60" spans="1:16" ht="12.95" customHeight="1" x14ac:dyDescent="0.2">
      <c r="A60" s="172" t="s">
        <v>137</v>
      </c>
      <c r="B60" s="172" t="s">
        <v>138</v>
      </c>
      <c r="C60" s="173">
        <v>2</v>
      </c>
      <c r="D60" s="173">
        <v>0</v>
      </c>
      <c r="E60" s="173">
        <f t="shared" ref="E60:E64" si="12">C60+(D60/2)</f>
        <v>2</v>
      </c>
      <c r="F60" s="173">
        <v>2</v>
      </c>
      <c r="G60" s="172"/>
      <c r="H60" s="172" t="s">
        <v>139</v>
      </c>
      <c r="I60" s="172" t="s">
        <v>140</v>
      </c>
      <c r="J60" s="173">
        <v>2</v>
      </c>
      <c r="K60" s="173">
        <v>0</v>
      </c>
      <c r="L60" s="173">
        <f t="shared" ref="L60:L65" si="13">J60+(K60/2)</f>
        <v>2</v>
      </c>
      <c r="M60" s="173">
        <v>2</v>
      </c>
      <c r="N60" s="22"/>
      <c r="O60" s="22"/>
      <c r="P60" s="22"/>
    </row>
    <row r="61" spans="1:16" ht="12.95" customHeight="1" x14ac:dyDescent="0.2">
      <c r="A61" s="172" t="s">
        <v>141</v>
      </c>
      <c r="B61" s="172" t="s">
        <v>142</v>
      </c>
      <c r="C61" s="173">
        <v>2</v>
      </c>
      <c r="D61" s="173">
        <v>0</v>
      </c>
      <c r="E61" s="173">
        <f t="shared" si="12"/>
        <v>2</v>
      </c>
      <c r="F61" s="173">
        <v>2</v>
      </c>
      <c r="G61" s="172"/>
      <c r="H61" s="172" t="s">
        <v>143</v>
      </c>
      <c r="I61" s="8" t="s">
        <v>144</v>
      </c>
      <c r="J61" s="173">
        <v>2</v>
      </c>
      <c r="K61" s="173">
        <v>0</v>
      </c>
      <c r="L61" s="173">
        <f t="shared" si="13"/>
        <v>2</v>
      </c>
      <c r="M61" s="173">
        <v>2</v>
      </c>
      <c r="N61" s="22"/>
      <c r="O61" s="22"/>
      <c r="P61" s="22"/>
    </row>
    <row r="62" spans="1:16" ht="12.95" customHeight="1" x14ac:dyDescent="0.2">
      <c r="A62" s="172" t="s">
        <v>145</v>
      </c>
      <c r="B62" s="172" t="s">
        <v>146</v>
      </c>
      <c r="C62" s="173">
        <v>2</v>
      </c>
      <c r="D62" s="173">
        <v>0</v>
      </c>
      <c r="E62" s="173">
        <f t="shared" si="12"/>
        <v>2</v>
      </c>
      <c r="F62" s="173">
        <v>2</v>
      </c>
      <c r="G62" s="172"/>
      <c r="H62" s="172" t="s">
        <v>147</v>
      </c>
      <c r="I62" s="172" t="s">
        <v>148</v>
      </c>
      <c r="J62" s="173">
        <v>2</v>
      </c>
      <c r="K62" s="173">
        <v>0</v>
      </c>
      <c r="L62" s="173">
        <f t="shared" si="13"/>
        <v>2</v>
      </c>
      <c r="M62" s="173">
        <v>2</v>
      </c>
      <c r="N62" s="22"/>
      <c r="O62" s="22"/>
      <c r="P62" s="22"/>
    </row>
    <row r="63" spans="1:16" ht="12.95" customHeight="1" x14ac:dyDescent="0.2">
      <c r="A63" s="172" t="s">
        <v>149</v>
      </c>
      <c r="B63" s="172" t="s">
        <v>150</v>
      </c>
      <c r="C63" s="173">
        <v>2</v>
      </c>
      <c r="D63" s="173">
        <v>0</v>
      </c>
      <c r="E63" s="173">
        <f t="shared" si="12"/>
        <v>2</v>
      </c>
      <c r="F63" s="173">
        <v>2</v>
      </c>
      <c r="H63" s="172" t="s">
        <v>151</v>
      </c>
      <c r="I63" s="8" t="s">
        <v>152</v>
      </c>
      <c r="J63" s="9">
        <v>2</v>
      </c>
      <c r="K63" s="9">
        <v>0</v>
      </c>
      <c r="L63" s="173">
        <f t="shared" si="13"/>
        <v>2</v>
      </c>
      <c r="M63" s="173">
        <v>2</v>
      </c>
      <c r="N63" s="22"/>
      <c r="O63" s="22"/>
      <c r="P63" s="22"/>
    </row>
    <row r="64" spans="1:16" ht="12.95" customHeight="1" x14ac:dyDescent="0.2">
      <c r="A64" s="172" t="s">
        <v>153</v>
      </c>
      <c r="B64" s="172" t="s">
        <v>154</v>
      </c>
      <c r="C64" s="173">
        <v>2</v>
      </c>
      <c r="D64" s="173">
        <v>0</v>
      </c>
      <c r="E64" s="173">
        <f t="shared" si="12"/>
        <v>2</v>
      </c>
      <c r="F64" s="173">
        <v>2</v>
      </c>
      <c r="H64" s="172" t="s">
        <v>155</v>
      </c>
      <c r="I64" s="172" t="s">
        <v>156</v>
      </c>
      <c r="J64" s="173">
        <v>2</v>
      </c>
      <c r="K64" s="173">
        <v>0</v>
      </c>
      <c r="L64" s="173">
        <f t="shared" si="13"/>
        <v>2</v>
      </c>
      <c r="M64" s="173">
        <v>2</v>
      </c>
      <c r="N64" s="22"/>
      <c r="O64" s="22"/>
      <c r="P64" s="22"/>
    </row>
    <row r="65" spans="1:16" ht="12.95" customHeight="1" x14ac:dyDescent="0.2">
      <c r="A65" s="184"/>
      <c r="B65" s="184"/>
      <c r="C65" s="185"/>
      <c r="D65" s="185"/>
      <c r="E65" s="185"/>
      <c r="F65" s="185"/>
      <c r="H65" s="172" t="s">
        <v>159</v>
      </c>
      <c r="I65" s="172" t="s">
        <v>160</v>
      </c>
      <c r="J65" s="173">
        <v>2</v>
      </c>
      <c r="K65" s="173">
        <v>0</v>
      </c>
      <c r="L65" s="173">
        <f t="shared" si="13"/>
        <v>2</v>
      </c>
      <c r="M65" s="173">
        <v>2</v>
      </c>
      <c r="N65" s="22"/>
      <c r="O65" s="22"/>
      <c r="P65" s="22"/>
    </row>
    <row r="66" spans="1:16" ht="12.95" customHeight="1" thickBot="1" x14ac:dyDescent="0.25">
      <c r="A66" s="36"/>
      <c r="B66" s="36"/>
      <c r="C66" s="36"/>
      <c r="D66" s="36"/>
      <c r="E66" s="37"/>
      <c r="F66" s="36"/>
      <c r="G66" s="36"/>
      <c r="H66" s="186"/>
      <c r="I66" s="186"/>
      <c r="J66" s="187"/>
      <c r="K66" s="187"/>
      <c r="L66" s="187"/>
      <c r="M66" s="187"/>
    </row>
    <row r="67" spans="1:16" ht="12.95" customHeight="1" thickTop="1" x14ac:dyDescent="0.2">
      <c r="A67" s="214" t="s">
        <v>161</v>
      </c>
      <c r="B67" s="215"/>
      <c r="C67" s="215"/>
      <c r="D67" s="215"/>
      <c r="E67" s="215"/>
      <c r="F67" s="215"/>
      <c r="G67" s="215"/>
      <c r="H67" s="215"/>
      <c r="I67" s="215"/>
      <c r="J67" s="215"/>
      <c r="K67" s="215"/>
      <c r="L67" s="215"/>
      <c r="M67" s="215"/>
    </row>
    <row r="68" spans="1:16" ht="12.95" customHeight="1" x14ac:dyDescent="0.2">
      <c r="A68" s="205" t="s">
        <v>334</v>
      </c>
      <c r="B68" s="205"/>
      <c r="C68" s="205"/>
      <c r="D68" s="205"/>
      <c r="E68" s="205"/>
      <c r="F68" s="205"/>
      <c r="G68" s="205"/>
      <c r="H68" s="205"/>
      <c r="I68" s="205"/>
      <c r="J68" s="205"/>
      <c r="K68" s="205"/>
      <c r="L68" s="205"/>
      <c r="M68" s="205"/>
    </row>
    <row r="69" spans="1:16" ht="12.95" customHeight="1" x14ac:dyDescent="0.2">
      <c r="A69" s="205" t="s">
        <v>163</v>
      </c>
      <c r="B69" s="205"/>
      <c r="C69" s="205"/>
      <c r="D69" s="205"/>
      <c r="E69" s="205"/>
      <c r="F69" s="205"/>
      <c r="G69" s="205"/>
      <c r="H69" s="205"/>
      <c r="I69" s="205"/>
      <c r="J69" s="205"/>
      <c r="K69" s="205"/>
      <c r="L69" s="205"/>
      <c r="M69" s="205"/>
    </row>
    <row r="70" spans="1:16" ht="12.95" customHeight="1" x14ac:dyDescent="0.2">
      <c r="A70" s="38"/>
      <c r="B70" s="38"/>
      <c r="C70" s="24"/>
      <c r="D70" s="24"/>
      <c r="E70" s="24"/>
      <c r="F70" s="24"/>
      <c r="H70" s="38"/>
      <c r="I70" s="38"/>
      <c r="J70" s="24"/>
      <c r="K70" s="24"/>
      <c r="L70" s="24"/>
      <c r="M70" s="24"/>
    </row>
    <row r="71" spans="1:16" s="11" customFormat="1" ht="12.95" customHeight="1" x14ac:dyDescent="0.25">
      <c r="A71" s="199" t="s">
        <v>164</v>
      </c>
      <c r="B71" s="200"/>
      <c r="C71" s="200"/>
      <c r="D71" s="200"/>
      <c r="E71" s="200"/>
      <c r="F71" s="200"/>
      <c r="G71" s="197"/>
      <c r="H71" s="200"/>
      <c r="I71" s="200"/>
      <c r="J71" s="200"/>
      <c r="K71" s="200"/>
      <c r="L71" s="200"/>
      <c r="M71" s="201"/>
    </row>
    <row r="72" spans="1:16" s="11" customFormat="1" ht="12.95" customHeight="1" x14ac:dyDescent="0.2">
      <c r="A72" s="189" t="s">
        <v>165</v>
      </c>
      <c r="B72" s="190"/>
      <c r="C72" s="190"/>
      <c r="D72" s="190"/>
      <c r="E72" s="190"/>
      <c r="F72" s="191"/>
      <c r="G72" s="2"/>
      <c r="H72" s="189" t="s">
        <v>166</v>
      </c>
      <c r="I72" s="190"/>
      <c r="J72" s="190"/>
      <c r="K72" s="190"/>
      <c r="L72" s="190"/>
      <c r="M72" s="191"/>
    </row>
    <row r="73" spans="1:16" s="11" customFormat="1" ht="12.95" customHeight="1" x14ac:dyDescent="0.2">
      <c r="A73" s="6" t="s">
        <v>5</v>
      </c>
      <c r="B73" s="6" t="s">
        <v>6</v>
      </c>
      <c r="C73" s="6" t="s">
        <v>7</v>
      </c>
      <c r="D73" s="6" t="s">
        <v>8</v>
      </c>
      <c r="E73" s="7" t="s">
        <v>9</v>
      </c>
      <c r="F73" s="6" t="s">
        <v>10</v>
      </c>
      <c r="G73" s="2"/>
      <c r="H73" s="6" t="s">
        <v>5</v>
      </c>
      <c r="I73" s="6" t="s">
        <v>6</v>
      </c>
      <c r="J73" s="6" t="s">
        <v>7</v>
      </c>
      <c r="K73" s="6" t="s">
        <v>8</v>
      </c>
      <c r="L73" s="7" t="s">
        <v>9</v>
      </c>
      <c r="M73" s="6" t="s">
        <v>10</v>
      </c>
      <c r="N73" s="27"/>
      <c r="O73" s="27"/>
      <c r="P73" s="27"/>
    </row>
    <row r="74" spans="1:16" s="11" customFormat="1" ht="12.95" customHeight="1" x14ac:dyDescent="0.25">
      <c r="A74" s="11" t="s">
        <v>331</v>
      </c>
      <c r="B74" s="11" t="s">
        <v>516</v>
      </c>
      <c r="C74" s="9">
        <v>5</v>
      </c>
      <c r="D74" s="9">
        <v>15</v>
      </c>
      <c r="E74" s="188">
        <v>12</v>
      </c>
      <c r="F74" s="9">
        <v>25</v>
      </c>
      <c r="H74" s="11" t="s">
        <v>331</v>
      </c>
      <c r="I74" s="11" t="s">
        <v>516</v>
      </c>
      <c r="J74" s="9">
        <v>5</v>
      </c>
      <c r="K74" s="9">
        <v>15</v>
      </c>
      <c r="L74" s="188">
        <v>12</v>
      </c>
      <c r="M74" s="188">
        <v>25</v>
      </c>
      <c r="N74" s="33"/>
      <c r="O74" s="33"/>
      <c r="P74" s="27"/>
    </row>
    <row r="75" spans="1:16" s="11" customFormat="1" ht="12.95" customHeight="1" x14ac:dyDescent="0.25">
      <c r="A75" s="8" t="s">
        <v>314</v>
      </c>
      <c r="B75" s="172" t="s">
        <v>321</v>
      </c>
      <c r="C75" s="9">
        <v>0</v>
      </c>
      <c r="D75" s="9">
        <v>0</v>
      </c>
      <c r="E75" s="173">
        <f>ROUNDDOWN(C75+(D75/2),0)</f>
        <v>0</v>
      </c>
      <c r="F75" s="9">
        <v>3</v>
      </c>
      <c r="H75" s="11" t="s">
        <v>332</v>
      </c>
      <c r="I75" s="172" t="s">
        <v>333</v>
      </c>
      <c r="J75" s="9">
        <v>0</v>
      </c>
      <c r="K75" s="9">
        <v>2</v>
      </c>
      <c r="L75" s="173">
        <v>2</v>
      </c>
      <c r="M75" s="173">
        <v>5</v>
      </c>
      <c r="N75" s="27"/>
      <c r="O75" s="27"/>
      <c r="P75" s="27"/>
    </row>
    <row r="76" spans="1:16" s="11" customFormat="1" ht="12.95" customHeight="1" x14ac:dyDescent="0.25">
      <c r="A76" s="172" t="s">
        <v>171</v>
      </c>
      <c r="B76" s="11" t="s">
        <v>322</v>
      </c>
      <c r="C76" s="174">
        <v>2</v>
      </c>
      <c r="D76" s="174">
        <v>0</v>
      </c>
      <c r="E76" s="173">
        <f>ROUNDDOWN(C76+(D76/2),0)</f>
        <v>2</v>
      </c>
      <c r="F76" s="173">
        <v>2</v>
      </c>
      <c r="I76" s="29" t="s">
        <v>177</v>
      </c>
      <c r="J76" s="173">
        <v>3</v>
      </c>
      <c r="K76" s="173">
        <v>0</v>
      </c>
      <c r="L76" s="173">
        <f t="shared" ref="L76" si="14">ROUNDDOWN(J76+(K76/2),0)</f>
        <v>3</v>
      </c>
      <c r="M76" s="173">
        <v>5</v>
      </c>
      <c r="N76" s="27"/>
      <c r="O76" s="27"/>
      <c r="P76" s="27"/>
    </row>
    <row r="77" spans="1:16" s="11" customFormat="1" ht="12.95" customHeight="1" x14ac:dyDescent="0.25">
      <c r="B77" s="29" t="s">
        <v>323</v>
      </c>
      <c r="C77" s="137">
        <v>3</v>
      </c>
      <c r="D77" s="137">
        <v>0</v>
      </c>
      <c r="E77" s="137">
        <f t="shared" ref="E77" si="15">ROUNDDOWN(C77+(D77/2),0)</f>
        <v>3</v>
      </c>
      <c r="F77" s="137">
        <v>5</v>
      </c>
      <c r="I77" s="29" t="s">
        <v>178</v>
      </c>
      <c r="J77" s="137">
        <v>3</v>
      </c>
      <c r="K77" s="137">
        <v>0</v>
      </c>
      <c r="L77" s="137">
        <f t="shared" ref="L77:L78" si="16">ROUNDDOWN(J77+(K77/2),0)</f>
        <v>3</v>
      </c>
      <c r="M77" s="137">
        <v>5</v>
      </c>
      <c r="N77" s="27"/>
      <c r="O77" s="27"/>
      <c r="P77" s="27"/>
    </row>
    <row r="78" spans="1:16" s="11" customFormat="1" ht="12.95" customHeight="1" x14ac:dyDescent="0.25">
      <c r="B78" s="29" t="s">
        <v>324</v>
      </c>
      <c r="C78" s="137">
        <v>3</v>
      </c>
      <c r="D78" s="137">
        <v>0</v>
      </c>
      <c r="E78" s="137">
        <f t="shared" ref="E78:E81" si="17">ROUNDDOWN(C78+(D78/2),0)</f>
        <v>3</v>
      </c>
      <c r="F78" s="137">
        <v>5</v>
      </c>
      <c r="I78" s="29" t="s">
        <v>179</v>
      </c>
      <c r="J78" s="137">
        <v>3</v>
      </c>
      <c r="K78" s="137">
        <v>0</v>
      </c>
      <c r="L78" s="137">
        <f t="shared" si="16"/>
        <v>3</v>
      </c>
      <c r="M78" s="137">
        <v>5</v>
      </c>
    </row>
    <row r="79" spans="1:16" s="11" customFormat="1" ht="12.95" customHeight="1" x14ac:dyDescent="0.25">
      <c r="B79" s="29" t="s">
        <v>325</v>
      </c>
      <c r="C79" s="137">
        <v>3</v>
      </c>
      <c r="D79" s="137">
        <v>0</v>
      </c>
      <c r="E79" s="137">
        <f t="shared" si="17"/>
        <v>3</v>
      </c>
      <c r="F79" s="137">
        <v>5</v>
      </c>
      <c r="I79" s="29" t="s">
        <v>180</v>
      </c>
      <c r="J79" s="137">
        <v>3</v>
      </c>
      <c r="K79" s="137">
        <v>0</v>
      </c>
      <c r="L79" s="137">
        <f t="shared" ref="L79" si="18">ROUNDDOWN(J79+(K79/2),0)</f>
        <v>3</v>
      </c>
      <c r="M79" s="137">
        <v>5</v>
      </c>
    </row>
    <row r="80" spans="1:16" s="11" customFormat="1" ht="12.95" customHeight="1" x14ac:dyDescent="0.25">
      <c r="B80" s="39" t="s">
        <v>326</v>
      </c>
      <c r="C80" s="25">
        <v>3</v>
      </c>
      <c r="D80" s="25">
        <v>0</v>
      </c>
      <c r="E80" s="137">
        <f t="shared" ref="E80" si="19">ROUNDDOWN(C80+(D80/2),0)</f>
        <v>3</v>
      </c>
      <c r="F80" s="137">
        <v>5</v>
      </c>
      <c r="I80" s="30" t="s">
        <v>328</v>
      </c>
      <c r="J80" s="31">
        <v>3</v>
      </c>
      <c r="K80" s="31">
        <v>0</v>
      </c>
      <c r="L80" s="31">
        <f>ROUNDDOWN(J80+(K80/2),0)</f>
        <v>3</v>
      </c>
      <c r="M80" s="31">
        <v>5</v>
      </c>
    </row>
    <row r="81" spans="1:16" s="11" customFormat="1" ht="12.95" customHeight="1" x14ac:dyDescent="0.25">
      <c r="B81" s="39" t="s">
        <v>327</v>
      </c>
      <c r="C81" s="25">
        <v>3</v>
      </c>
      <c r="D81" s="25">
        <v>0</v>
      </c>
      <c r="E81" s="137">
        <f t="shared" si="17"/>
        <v>3</v>
      </c>
      <c r="F81" s="137">
        <v>5</v>
      </c>
      <c r="I81" s="32" t="s">
        <v>182</v>
      </c>
      <c r="J81" s="33"/>
      <c r="K81" s="33"/>
      <c r="L81" s="33">
        <v>17</v>
      </c>
      <c r="M81" s="33">
        <f>SUM(M75:M80)</f>
        <v>30</v>
      </c>
    </row>
    <row r="82" spans="1:16" s="11" customFormat="1" ht="12.95" customHeight="1" x14ac:dyDescent="0.25">
      <c r="B82" s="20" t="s">
        <v>47</v>
      </c>
      <c r="C82" s="21"/>
      <c r="D82" s="21"/>
      <c r="E82" s="21">
        <v>17</v>
      </c>
      <c r="F82" s="21">
        <v>30</v>
      </c>
    </row>
    <row r="83" spans="1:16" s="11" customFormat="1" ht="12.95" customHeight="1" x14ac:dyDescent="0.25">
      <c r="N83" s="27"/>
      <c r="O83" s="27"/>
      <c r="P83" s="27"/>
    </row>
    <row r="84" spans="1:16" s="11" customFormat="1" ht="12.95" customHeight="1" x14ac:dyDescent="0.25">
      <c r="I84" s="32"/>
      <c r="J84" s="33"/>
      <c r="K84" s="33"/>
      <c r="L84" s="33"/>
      <c r="M84" s="33"/>
    </row>
    <row r="85" spans="1:16" s="11" customFormat="1" ht="12.95" customHeight="1" x14ac:dyDescent="0.25">
      <c r="B85" s="32"/>
      <c r="C85" s="33"/>
      <c r="D85" s="33"/>
      <c r="E85" s="33"/>
      <c r="F85" s="33"/>
      <c r="I85" s="32"/>
      <c r="J85" s="33"/>
      <c r="K85" s="33"/>
      <c r="L85" s="33"/>
      <c r="M85" s="33"/>
    </row>
    <row r="86" spans="1:16" s="11" customFormat="1" ht="12.95" customHeight="1" x14ac:dyDescent="0.25">
      <c r="A86" s="222" t="s">
        <v>330</v>
      </c>
      <c r="B86" s="223"/>
      <c r="C86" s="223"/>
      <c r="D86" s="223"/>
      <c r="E86" s="223"/>
      <c r="F86" s="223"/>
      <c r="G86" s="224"/>
      <c r="H86" s="223"/>
      <c r="I86" s="223"/>
      <c r="J86" s="223"/>
      <c r="K86" s="223"/>
      <c r="L86" s="223"/>
      <c r="M86" s="225"/>
    </row>
    <row r="87" spans="1:16" s="11" customFormat="1" ht="12.95" customHeight="1" x14ac:dyDescent="0.25">
      <c r="A87" s="181" t="s">
        <v>319</v>
      </c>
      <c r="B87" s="11" t="s">
        <v>352</v>
      </c>
      <c r="C87" s="182">
        <v>3</v>
      </c>
      <c r="D87" s="182">
        <v>0</v>
      </c>
      <c r="E87" s="182">
        <f t="shared" ref="E87:E98" si="20">C87+(D87/2)</f>
        <v>3</v>
      </c>
      <c r="F87" s="182">
        <v>5</v>
      </c>
      <c r="H87" s="181" t="s">
        <v>515</v>
      </c>
      <c r="I87" s="11" t="s">
        <v>329</v>
      </c>
      <c r="J87" s="183">
        <v>3</v>
      </c>
      <c r="K87" s="183">
        <v>0</v>
      </c>
      <c r="L87" s="182">
        <f t="shared" ref="L87" si="21">J87+(K87/2)</f>
        <v>3</v>
      </c>
      <c r="M87" s="182">
        <v>5</v>
      </c>
    </row>
    <row r="88" spans="1:16" s="11" customFormat="1" ht="12.95" customHeight="1" x14ac:dyDescent="0.25">
      <c r="A88" s="11" t="s">
        <v>320</v>
      </c>
      <c r="B88" s="11" t="s">
        <v>188</v>
      </c>
      <c r="C88" s="183">
        <v>3</v>
      </c>
      <c r="D88" s="183">
        <v>0</v>
      </c>
      <c r="E88" s="182">
        <f>C88+(D88/2)</f>
        <v>3</v>
      </c>
      <c r="F88" s="182">
        <v>5</v>
      </c>
      <c r="G88" s="182"/>
      <c r="H88" s="181" t="s">
        <v>189</v>
      </c>
      <c r="I88" s="11" t="s">
        <v>190</v>
      </c>
      <c r="J88" s="182">
        <v>3</v>
      </c>
      <c r="K88" s="182">
        <v>0</v>
      </c>
      <c r="L88" s="182">
        <f t="shared" ref="L88" si="22">J88+(K88/2)</f>
        <v>3</v>
      </c>
      <c r="M88" s="183">
        <v>5</v>
      </c>
    </row>
    <row r="89" spans="1:16" s="11" customFormat="1" ht="12.95" customHeight="1" x14ac:dyDescent="0.25">
      <c r="A89" s="181" t="s">
        <v>335</v>
      </c>
      <c r="B89" s="172" t="s">
        <v>192</v>
      </c>
      <c r="C89" s="173">
        <v>3</v>
      </c>
      <c r="D89" s="173">
        <v>0</v>
      </c>
      <c r="E89" s="173">
        <f t="shared" si="20"/>
        <v>3</v>
      </c>
      <c r="F89" s="173">
        <v>5</v>
      </c>
      <c r="G89" s="173"/>
      <c r="H89" s="172" t="s">
        <v>193</v>
      </c>
      <c r="I89" s="11" t="s">
        <v>194</v>
      </c>
      <c r="J89" s="173">
        <v>3</v>
      </c>
      <c r="K89" s="173">
        <v>0</v>
      </c>
      <c r="L89" s="173">
        <f>J89+(K89/2)</f>
        <v>3</v>
      </c>
      <c r="M89" s="174">
        <v>5</v>
      </c>
    </row>
    <row r="90" spans="1:16" s="11" customFormat="1" ht="12.95" customHeight="1" x14ac:dyDescent="0.25">
      <c r="A90" s="181" t="s">
        <v>336</v>
      </c>
      <c r="B90" s="172" t="s">
        <v>196</v>
      </c>
      <c r="C90" s="173">
        <v>3</v>
      </c>
      <c r="D90" s="173">
        <v>0</v>
      </c>
      <c r="E90" s="173">
        <f t="shared" si="20"/>
        <v>3</v>
      </c>
      <c r="F90" s="173">
        <v>5</v>
      </c>
      <c r="G90" s="173"/>
      <c r="H90" s="172" t="s">
        <v>197</v>
      </c>
      <c r="I90" s="172" t="s">
        <v>198</v>
      </c>
      <c r="J90" s="173">
        <v>3</v>
      </c>
      <c r="K90" s="173">
        <v>0</v>
      </c>
      <c r="L90" s="173">
        <f t="shared" ref="L90:L98" si="23">J90+(K90/2)</f>
        <v>3</v>
      </c>
      <c r="M90" s="174">
        <v>5</v>
      </c>
    </row>
    <row r="91" spans="1:16" s="11" customFormat="1" ht="12.95" customHeight="1" x14ac:dyDescent="0.25">
      <c r="A91" s="181" t="s">
        <v>337</v>
      </c>
      <c r="B91" s="172" t="s">
        <v>200</v>
      </c>
      <c r="C91" s="173">
        <v>3</v>
      </c>
      <c r="D91" s="173">
        <v>0</v>
      </c>
      <c r="E91" s="173">
        <f t="shared" si="20"/>
        <v>3</v>
      </c>
      <c r="F91" s="173">
        <v>5</v>
      </c>
      <c r="G91" s="173"/>
      <c r="H91" s="172" t="s">
        <v>201</v>
      </c>
      <c r="I91" s="11" t="s">
        <v>202</v>
      </c>
      <c r="J91" s="173">
        <v>3</v>
      </c>
      <c r="K91" s="173">
        <v>0</v>
      </c>
      <c r="L91" s="173">
        <f t="shared" si="23"/>
        <v>3</v>
      </c>
      <c r="M91" s="174">
        <v>5</v>
      </c>
    </row>
    <row r="92" spans="1:16" ht="12.95" customHeight="1" x14ac:dyDescent="0.2">
      <c r="A92" s="181" t="s">
        <v>338</v>
      </c>
      <c r="B92" s="172" t="s">
        <v>204</v>
      </c>
      <c r="C92" s="173">
        <v>3</v>
      </c>
      <c r="D92" s="173">
        <v>0</v>
      </c>
      <c r="E92" s="173">
        <f t="shared" si="20"/>
        <v>3</v>
      </c>
      <c r="F92" s="173">
        <v>5</v>
      </c>
      <c r="G92" s="173"/>
      <c r="H92" s="172" t="s">
        <v>205</v>
      </c>
      <c r="I92" s="172" t="s">
        <v>206</v>
      </c>
      <c r="J92" s="173">
        <v>3</v>
      </c>
      <c r="K92" s="173">
        <v>0</v>
      </c>
      <c r="L92" s="173">
        <f t="shared" si="23"/>
        <v>3</v>
      </c>
      <c r="M92" s="174">
        <v>5</v>
      </c>
    </row>
    <row r="93" spans="1:16" ht="12.95" customHeight="1" x14ac:dyDescent="0.2">
      <c r="A93" s="181" t="s">
        <v>339</v>
      </c>
      <c r="B93" s="172" t="s">
        <v>208</v>
      </c>
      <c r="C93" s="173">
        <v>3</v>
      </c>
      <c r="D93" s="173">
        <v>0</v>
      </c>
      <c r="E93" s="173">
        <f t="shared" si="20"/>
        <v>3</v>
      </c>
      <c r="F93" s="173">
        <v>5</v>
      </c>
      <c r="G93" s="173"/>
      <c r="H93" s="172" t="s">
        <v>209</v>
      </c>
      <c r="I93" s="172" t="s">
        <v>210</v>
      </c>
      <c r="J93" s="173">
        <v>3</v>
      </c>
      <c r="K93" s="173">
        <v>0</v>
      </c>
      <c r="L93" s="173">
        <f t="shared" si="23"/>
        <v>3</v>
      </c>
      <c r="M93" s="174">
        <v>5</v>
      </c>
    </row>
    <row r="94" spans="1:16" ht="12.95" customHeight="1" x14ac:dyDescent="0.2">
      <c r="A94" s="181" t="s">
        <v>340</v>
      </c>
      <c r="B94" s="11" t="s">
        <v>212</v>
      </c>
      <c r="C94" s="174">
        <v>3</v>
      </c>
      <c r="D94" s="174">
        <v>0</v>
      </c>
      <c r="E94" s="173">
        <f t="shared" si="20"/>
        <v>3</v>
      </c>
      <c r="F94" s="173">
        <v>5</v>
      </c>
      <c r="G94" s="173"/>
      <c r="H94" s="172" t="s">
        <v>213</v>
      </c>
      <c r="I94" s="172" t="s">
        <v>214</v>
      </c>
      <c r="J94" s="173">
        <v>3</v>
      </c>
      <c r="K94" s="173">
        <v>0</v>
      </c>
      <c r="L94" s="173">
        <f t="shared" si="23"/>
        <v>3</v>
      </c>
      <c r="M94" s="174">
        <v>5</v>
      </c>
    </row>
    <row r="95" spans="1:16" ht="12.95" customHeight="1" x14ac:dyDescent="0.2">
      <c r="A95" s="181" t="s">
        <v>341</v>
      </c>
      <c r="B95" s="11" t="s">
        <v>216</v>
      </c>
      <c r="C95" s="174">
        <v>3</v>
      </c>
      <c r="D95" s="174">
        <v>0</v>
      </c>
      <c r="E95" s="173">
        <f t="shared" si="20"/>
        <v>3</v>
      </c>
      <c r="F95" s="173">
        <v>5</v>
      </c>
      <c r="G95" s="173"/>
      <c r="H95" s="172" t="s">
        <v>217</v>
      </c>
      <c r="I95" s="172" t="s">
        <v>218</v>
      </c>
      <c r="J95" s="173">
        <v>3</v>
      </c>
      <c r="K95" s="173">
        <v>0</v>
      </c>
      <c r="L95" s="173">
        <f t="shared" si="23"/>
        <v>3</v>
      </c>
      <c r="M95" s="174">
        <v>5</v>
      </c>
    </row>
    <row r="96" spans="1:16" ht="12.95" customHeight="1" x14ac:dyDescent="0.2">
      <c r="A96" s="181" t="s">
        <v>342</v>
      </c>
      <c r="B96" s="11" t="s">
        <v>220</v>
      </c>
      <c r="C96" s="174">
        <v>3</v>
      </c>
      <c r="D96" s="174">
        <v>0</v>
      </c>
      <c r="E96" s="173">
        <f t="shared" si="20"/>
        <v>3</v>
      </c>
      <c r="F96" s="173">
        <v>5</v>
      </c>
      <c r="G96" s="173"/>
      <c r="H96" s="172" t="s">
        <v>221</v>
      </c>
      <c r="I96" s="11" t="s">
        <v>222</v>
      </c>
      <c r="J96" s="174">
        <v>3</v>
      </c>
      <c r="K96" s="174">
        <v>0</v>
      </c>
      <c r="L96" s="173">
        <f t="shared" si="23"/>
        <v>3</v>
      </c>
      <c r="M96" s="173">
        <v>5</v>
      </c>
    </row>
    <row r="97" spans="1:13" s="40" customFormat="1" ht="12.95" customHeight="1" x14ac:dyDescent="0.25">
      <c r="A97" s="181" t="s">
        <v>343</v>
      </c>
      <c r="B97" s="11" t="s">
        <v>224</v>
      </c>
      <c r="C97" s="174">
        <v>3</v>
      </c>
      <c r="D97" s="174">
        <v>0</v>
      </c>
      <c r="E97" s="173">
        <f t="shared" si="20"/>
        <v>3</v>
      </c>
      <c r="F97" s="173">
        <v>5</v>
      </c>
      <c r="H97" s="172" t="s">
        <v>225</v>
      </c>
      <c r="I97" s="11" t="s">
        <v>226</v>
      </c>
      <c r="J97" s="174">
        <v>3</v>
      </c>
      <c r="K97" s="174">
        <v>0</v>
      </c>
      <c r="L97" s="173">
        <f t="shared" si="23"/>
        <v>3</v>
      </c>
      <c r="M97" s="173">
        <v>5</v>
      </c>
    </row>
    <row r="98" spans="1:13" ht="12.95" customHeight="1" thickBot="1" x14ac:dyDescent="0.25">
      <c r="A98" s="175" t="s">
        <v>344</v>
      </c>
      <c r="B98" s="175" t="s">
        <v>228</v>
      </c>
      <c r="C98" s="176">
        <v>3</v>
      </c>
      <c r="D98" s="176">
        <v>0</v>
      </c>
      <c r="E98" s="176">
        <f t="shared" si="20"/>
        <v>3</v>
      </c>
      <c r="F98" s="177">
        <v>5</v>
      </c>
      <c r="G98" s="41"/>
      <c r="H98" s="175" t="s">
        <v>229</v>
      </c>
      <c r="I98" s="175" t="s">
        <v>230</v>
      </c>
      <c r="J98" s="176">
        <v>3</v>
      </c>
      <c r="K98" s="176">
        <v>0</v>
      </c>
      <c r="L98" s="176">
        <f t="shared" si="23"/>
        <v>3</v>
      </c>
      <c r="M98" s="176">
        <v>5</v>
      </c>
    </row>
    <row r="99" spans="1:13" s="40" customFormat="1" ht="12.95" customHeight="1" thickTop="1" x14ac:dyDescent="0.25">
      <c r="E99" s="42"/>
      <c r="L99" s="42"/>
    </row>
    <row r="100" spans="1:13" ht="12.95" customHeight="1" x14ac:dyDescent="0.2">
      <c r="A100" s="214" t="s">
        <v>349</v>
      </c>
      <c r="B100" s="215"/>
      <c r="C100" s="215"/>
      <c r="D100" s="215"/>
      <c r="E100" s="215"/>
      <c r="F100" s="215"/>
      <c r="G100" s="215"/>
      <c r="H100" s="215"/>
      <c r="I100" s="215"/>
      <c r="J100" s="215"/>
      <c r="K100" s="215"/>
      <c r="L100" s="215"/>
      <c r="M100" s="215"/>
    </row>
    <row r="101" spans="1:13" ht="12.95" customHeight="1" x14ac:dyDescent="0.2">
      <c r="A101" s="205" t="s">
        <v>358</v>
      </c>
      <c r="B101" s="205"/>
      <c r="C101" s="205"/>
      <c r="D101" s="205"/>
      <c r="E101" s="205"/>
      <c r="F101" s="205"/>
      <c r="G101" s="205"/>
      <c r="H101" s="205"/>
      <c r="I101" s="205"/>
      <c r="J101" s="205"/>
      <c r="K101" s="205"/>
      <c r="L101" s="205"/>
      <c r="M101" s="205"/>
    </row>
    <row r="102" spans="1:13" ht="12.95" customHeight="1" x14ac:dyDescent="0.2">
      <c r="A102" s="136" t="s">
        <v>350</v>
      </c>
      <c r="B102" s="136"/>
      <c r="C102" s="136"/>
      <c r="D102" s="136"/>
      <c r="E102" s="136"/>
      <c r="F102" s="136"/>
      <c r="G102" s="136"/>
      <c r="H102" s="136"/>
      <c r="I102" s="136"/>
      <c r="J102" s="136"/>
      <c r="K102" s="136"/>
      <c r="L102" s="136"/>
      <c r="M102" s="136"/>
    </row>
    <row r="103" spans="1:13" ht="12.95" customHeight="1" x14ac:dyDescent="0.2">
      <c r="A103" s="136" t="s">
        <v>357</v>
      </c>
      <c r="B103" s="136"/>
      <c r="C103" s="136"/>
      <c r="D103" s="136"/>
      <c r="E103" s="136"/>
      <c r="F103" s="136"/>
      <c r="G103" s="136"/>
      <c r="H103" s="136"/>
      <c r="I103" s="136"/>
      <c r="J103" s="136"/>
      <c r="K103" s="136"/>
      <c r="L103" s="136"/>
      <c r="M103" s="136"/>
    </row>
    <row r="104" spans="1:13" s="40" customFormat="1" ht="12.95" customHeight="1" x14ac:dyDescent="0.25">
      <c r="E104" s="42"/>
      <c r="L104" s="42"/>
    </row>
    <row r="105" spans="1:13" ht="12.95" customHeight="1" x14ac:dyDescent="0.2">
      <c r="A105" s="219" t="s">
        <v>234</v>
      </c>
      <c r="B105" s="220"/>
      <c r="C105" s="220"/>
      <c r="D105" s="220"/>
      <c r="E105" s="220"/>
      <c r="F105" s="221"/>
      <c r="G105" s="80"/>
      <c r="H105" s="219" t="s">
        <v>235</v>
      </c>
      <c r="I105" s="220"/>
      <c r="J105" s="220"/>
      <c r="K105" s="220"/>
      <c r="L105" s="220"/>
      <c r="M105" s="221"/>
    </row>
    <row r="106" spans="1:13" ht="12.95" customHeight="1" x14ac:dyDescent="0.2">
      <c r="A106" s="43">
        <v>1</v>
      </c>
      <c r="B106" s="216" t="s">
        <v>236</v>
      </c>
      <c r="C106" s="217"/>
      <c r="D106" s="217"/>
      <c r="E106" s="218"/>
      <c r="F106" s="44">
        <f>SUM(E19,L19,E31,L31,E45,L45,E82,L81)</f>
        <v>171</v>
      </c>
      <c r="G106" s="45"/>
      <c r="H106" s="216" t="s">
        <v>237</v>
      </c>
      <c r="I106" s="217"/>
      <c r="J106" s="217"/>
      <c r="K106" s="217"/>
      <c r="L106" s="217"/>
      <c r="M106" s="218"/>
    </row>
    <row r="107" spans="1:13" ht="12.95" customHeight="1" x14ac:dyDescent="0.2">
      <c r="A107" s="43">
        <v>2</v>
      </c>
      <c r="B107" s="216" t="s">
        <v>238</v>
      </c>
      <c r="C107" s="217"/>
      <c r="D107" s="217"/>
      <c r="E107" s="218"/>
      <c r="F107" s="44">
        <v>240</v>
      </c>
      <c r="G107" s="46"/>
      <c r="H107" s="216" t="s">
        <v>239</v>
      </c>
      <c r="I107" s="217"/>
      <c r="J107" s="217"/>
      <c r="K107" s="217"/>
      <c r="L107" s="217"/>
      <c r="M107" s="218"/>
    </row>
    <row r="108" spans="1:13" ht="12.95" customHeight="1" x14ac:dyDescent="0.2">
      <c r="A108" s="43">
        <v>3</v>
      </c>
      <c r="B108" s="216" t="s">
        <v>240</v>
      </c>
      <c r="C108" s="217"/>
      <c r="D108" s="217"/>
      <c r="E108" s="218"/>
      <c r="F108" s="44">
        <v>52</v>
      </c>
      <c r="G108" s="46"/>
      <c r="H108" s="216" t="s">
        <v>355</v>
      </c>
      <c r="I108" s="217"/>
      <c r="J108" s="217"/>
      <c r="K108" s="217"/>
      <c r="L108" s="217"/>
      <c r="M108" s="218"/>
    </row>
    <row r="109" spans="1:13" ht="12.95" customHeight="1" x14ac:dyDescent="0.2">
      <c r="A109" s="43">
        <v>4</v>
      </c>
      <c r="B109" s="216" t="s">
        <v>242</v>
      </c>
      <c r="C109" s="217"/>
      <c r="D109" s="217"/>
      <c r="E109" s="218"/>
      <c r="F109" s="44">
        <v>31</v>
      </c>
      <c r="G109" s="46"/>
      <c r="H109" s="216" t="s">
        <v>346</v>
      </c>
      <c r="I109" s="217"/>
      <c r="J109" s="217"/>
      <c r="K109" s="217"/>
      <c r="L109" s="217"/>
      <c r="M109" s="218"/>
    </row>
    <row r="110" spans="1:13" ht="12.95" customHeight="1" x14ac:dyDescent="0.2">
      <c r="A110" s="43">
        <v>5</v>
      </c>
      <c r="B110" s="216" t="s">
        <v>244</v>
      </c>
      <c r="C110" s="217"/>
      <c r="D110" s="217"/>
      <c r="E110" s="218"/>
      <c r="F110" s="44">
        <v>20</v>
      </c>
      <c r="G110" s="46"/>
      <c r="H110" s="216" t="s">
        <v>345</v>
      </c>
      <c r="I110" s="217"/>
      <c r="J110" s="217"/>
      <c r="K110" s="217"/>
      <c r="L110" s="217"/>
      <c r="M110" s="218"/>
    </row>
    <row r="111" spans="1:13" ht="12.95" customHeight="1" x14ac:dyDescent="0.2">
      <c r="A111" s="43">
        <v>6</v>
      </c>
      <c r="B111" s="216" t="s">
        <v>347</v>
      </c>
      <c r="C111" s="217"/>
      <c r="D111" s="217"/>
      <c r="E111" s="218"/>
      <c r="F111" s="44">
        <f>F106-F109-F110</f>
        <v>120</v>
      </c>
      <c r="G111" s="46"/>
      <c r="H111" s="216" t="s">
        <v>247</v>
      </c>
      <c r="I111" s="217"/>
      <c r="J111" s="217"/>
      <c r="K111" s="217"/>
      <c r="L111" s="217"/>
      <c r="M111" s="218"/>
    </row>
    <row r="114" spans="1:1" ht="12.95" customHeight="1" x14ac:dyDescent="0.2">
      <c r="A114" s="139"/>
    </row>
  </sheetData>
  <mergeCells count="42">
    <mergeCell ref="B110:E110"/>
    <mergeCell ref="H110:M110"/>
    <mergeCell ref="B111:E111"/>
    <mergeCell ref="H111:M111"/>
    <mergeCell ref="B107:E107"/>
    <mergeCell ref="H107:M107"/>
    <mergeCell ref="B108:E108"/>
    <mergeCell ref="H108:M108"/>
    <mergeCell ref="B109:E109"/>
    <mergeCell ref="H109:M109"/>
    <mergeCell ref="B106:E106"/>
    <mergeCell ref="H106:M106"/>
    <mergeCell ref="A69:M69"/>
    <mergeCell ref="A71:M71"/>
    <mergeCell ref="A72:F72"/>
    <mergeCell ref="H72:M72"/>
    <mergeCell ref="A100:M100"/>
    <mergeCell ref="A105:F105"/>
    <mergeCell ref="H105:M105"/>
    <mergeCell ref="A86:M86"/>
    <mergeCell ref="A101:M101"/>
    <mergeCell ref="A68:M68"/>
    <mergeCell ref="Q24:Q25"/>
    <mergeCell ref="R24:R25"/>
    <mergeCell ref="S24:S25"/>
    <mergeCell ref="A33:M33"/>
    <mergeCell ref="A34:F34"/>
    <mergeCell ref="H34:M34"/>
    <mergeCell ref="A48:F48"/>
    <mergeCell ref="H48:M48"/>
    <mergeCell ref="A59:F59"/>
    <mergeCell ref="H59:M59"/>
    <mergeCell ref="A67:M67"/>
    <mergeCell ref="A22:F22"/>
    <mergeCell ref="H22:M22"/>
    <mergeCell ref="A1:M1"/>
    <mergeCell ref="A7:M7"/>
    <mergeCell ref="A8:F8"/>
    <mergeCell ref="H8:M8"/>
    <mergeCell ref="A21:M21"/>
    <mergeCell ref="A3:F3"/>
    <mergeCell ref="H3:M3"/>
  </mergeCells>
  <pageMargins left="0.23622047244094491" right="0.23622047244094491" top="0.74803149606299213" bottom="0.74803149606299213" header="0.31496062992125984" footer="0.31496062992125984"/>
  <pageSetup paperSize="9" scale="80"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CACFF-DC75-4DA5-931F-15F827623375}">
  <dimension ref="A1:S112"/>
  <sheetViews>
    <sheetView topLeftCell="A75" workbookViewId="0">
      <selection activeCell="F91" sqref="F91"/>
    </sheetView>
  </sheetViews>
  <sheetFormatPr defaultColWidth="9.140625" defaultRowHeight="11.25" x14ac:dyDescent="0.2"/>
  <cols>
    <col min="1" max="1" width="8.7109375" style="141" customWidth="1"/>
    <col min="2" max="2" width="35.7109375" style="141" customWidth="1"/>
    <col min="3" max="4" width="2.7109375" style="141" customWidth="1"/>
    <col min="5" max="5" width="3.7109375" style="145" customWidth="1"/>
    <col min="6" max="6" width="4.7109375" style="141" customWidth="1"/>
    <col min="7" max="7" width="5.7109375" style="141" customWidth="1"/>
    <col min="8" max="8" width="8.7109375" style="141" customWidth="1"/>
    <col min="9" max="9" width="35.7109375" style="141" customWidth="1"/>
    <col min="10" max="11" width="2.7109375" style="141" customWidth="1"/>
    <col min="12" max="12" width="3.7109375" style="145" customWidth="1"/>
    <col min="13" max="13" width="4.7109375" style="141" customWidth="1"/>
    <col min="14" max="14" width="6.7109375" style="141" customWidth="1"/>
    <col min="15" max="16384" width="9.140625" style="141"/>
  </cols>
  <sheetData>
    <row r="1" spans="1:16" ht="12.95" customHeight="1" x14ac:dyDescent="0.2">
      <c r="A1" s="228" t="s">
        <v>359</v>
      </c>
      <c r="B1" s="229"/>
      <c r="C1" s="229"/>
      <c r="D1" s="229"/>
      <c r="E1" s="229"/>
      <c r="F1" s="229"/>
      <c r="G1" s="230"/>
      <c r="H1" s="229"/>
      <c r="I1" s="229"/>
      <c r="J1" s="229"/>
      <c r="K1" s="229"/>
      <c r="L1" s="229"/>
      <c r="M1" s="231"/>
      <c r="N1" s="140"/>
      <c r="O1" s="140"/>
      <c r="P1" s="140"/>
    </row>
    <row r="2" spans="1:16" ht="12.95" customHeight="1" x14ac:dyDescent="0.2">
      <c r="A2" s="142"/>
      <c r="B2" s="142"/>
      <c r="C2" s="142"/>
      <c r="D2" s="142"/>
      <c r="E2" s="142"/>
      <c r="F2" s="142"/>
      <c r="G2" s="143"/>
      <c r="H2" s="142"/>
      <c r="I2" s="142"/>
      <c r="J2" s="142"/>
      <c r="K2" s="142"/>
      <c r="L2" s="142"/>
      <c r="M2" s="142"/>
      <c r="N2" s="140"/>
      <c r="O2" s="140"/>
      <c r="P2" s="140"/>
    </row>
    <row r="3" spans="1:16" ht="12.95" customHeight="1" x14ac:dyDescent="0.2">
      <c r="A3" s="232" t="s">
        <v>360</v>
      </c>
      <c r="B3" s="233"/>
      <c r="C3" s="233"/>
      <c r="D3" s="233"/>
      <c r="E3" s="233"/>
      <c r="F3" s="234"/>
      <c r="H3" s="232" t="s">
        <v>361</v>
      </c>
      <c r="I3" s="233"/>
      <c r="J3" s="233"/>
      <c r="K3" s="233"/>
      <c r="L3" s="233"/>
      <c r="M3" s="234"/>
    </row>
    <row r="4" spans="1:16" ht="12.95" customHeight="1" x14ac:dyDescent="0.2">
      <c r="A4" s="92" t="s">
        <v>362</v>
      </c>
      <c r="B4" s="92" t="s">
        <v>363</v>
      </c>
      <c r="C4" s="144" t="s">
        <v>364</v>
      </c>
      <c r="D4" s="144" t="s">
        <v>365</v>
      </c>
      <c r="E4" s="144" t="s">
        <v>366</v>
      </c>
      <c r="F4" s="144" t="s">
        <v>367</v>
      </c>
      <c r="H4" s="92" t="s">
        <v>362</v>
      </c>
      <c r="I4" s="92" t="s">
        <v>363</v>
      </c>
      <c r="J4" s="144" t="s">
        <v>364</v>
      </c>
      <c r="K4" s="144" t="s">
        <v>365</v>
      </c>
      <c r="L4" s="144" t="s">
        <v>366</v>
      </c>
      <c r="M4" s="144" t="s">
        <v>367</v>
      </c>
    </row>
    <row r="5" spans="1:16" ht="12.95" customHeight="1" x14ac:dyDescent="0.2">
      <c r="A5" s="138" t="s">
        <v>253</v>
      </c>
      <c r="B5" s="138" t="s">
        <v>368</v>
      </c>
      <c r="C5" s="94">
        <v>0</v>
      </c>
      <c r="D5" s="94">
        <v>0</v>
      </c>
      <c r="E5" s="94">
        <v>0</v>
      </c>
      <c r="F5" s="94">
        <v>0</v>
      </c>
      <c r="H5" s="138" t="s">
        <v>253</v>
      </c>
      <c r="I5" s="138" t="s">
        <v>368</v>
      </c>
      <c r="J5" s="94">
        <v>0</v>
      </c>
      <c r="K5" s="94">
        <v>0</v>
      </c>
      <c r="L5" s="94">
        <v>0</v>
      </c>
      <c r="M5" s="94">
        <v>0</v>
      </c>
    </row>
    <row r="6" spans="1:16" ht="12.95" customHeight="1" x14ac:dyDescent="0.2">
      <c r="A6" s="138"/>
      <c r="B6" s="138"/>
      <c r="C6" s="94"/>
      <c r="D6" s="94"/>
      <c r="E6" s="94"/>
      <c r="F6" s="94"/>
      <c r="H6" s="138"/>
      <c r="I6" s="138"/>
      <c r="J6" s="94"/>
      <c r="K6" s="94"/>
      <c r="L6" s="94"/>
      <c r="M6" s="94"/>
    </row>
    <row r="7" spans="1:16" ht="12.95" customHeight="1" x14ac:dyDescent="0.2">
      <c r="A7" s="235" t="s">
        <v>2</v>
      </c>
      <c r="B7" s="236"/>
      <c r="C7" s="236"/>
      <c r="D7" s="236"/>
      <c r="E7" s="236"/>
      <c r="F7" s="236"/>
      <c r="G7" s="236"/>
      <c r="H7" s="236"/>
      <c r="I7" s="236"/>
      <c r="J7" s="236"/>
      <c r="K7" s="236"/>
      <c r="L7" s="236"/>
      <c r="M7" s="237"/>
      <c r="N7" s="145"/>
      <c r="O7" s="145"/>
      <c r="P7" s="145"/>
    </row>
    <row r="8" spans="1:16" ht="12.95" customHeight="1" x14ac:dyDescent="0.2">
      <c r="A8" s="238" t="s">
        <v>369</v>
      </c>
      <c r="B8" s="239"/>
      <c r="C8" s="239"/>
      <c r="D8" s="239"/>
      <c r="E8" s="239"/>
      <c r="F8" s="240"/>
      <c r="H8" s="238" t="s">
        <v>370</v>
      </c>
      <c r="I8" s="239"/>
      <c r="J8" s="239"/>
      <c r="K8" s="239"/>
      <c r="L8" s="239"/>
      <c r="M8" s="240"/>
      <c r="N8" s="145"/>
      <c r="O8" s="145"/>
      <c r="P8" s="145"/>
    </row>
    <row r="9" spans="1:16" ht="12.95" customHeight="1" x14ac:dyDescent="0.2">
      <c r="A9" s="92" t="s">
        <v>362</v>
      </c>
      <c r="B9" s="92" t="s">
        <v>363</v>
      </c>
      <c r="C9" s="144" t="s">
        <v>364</v>
      </c>
      <c r="D9" s="144" t="s">
        <v>365</v>
      </c>
      <c r="E9" s="144" t="s">
        <v>366</v>
      </c>
      <c r="F9" s="144" t="s">
        <v>367</v>
      </c>
      <c r="H9" s="92" t="s">
        <v>362</v>
      </c>
      <c r="I9" s="92" t="s">
        <v>363</v>
      </c>
      <c r="J9" s="144" t="s">
        <v>364</v>
      </c>
      <c r="K9" s="144" t="s">
        <v>365</v>
      </c>
      <c r="L9" s="144" t="s">
        <v>366</v>
      </c>
      <c r="M9" s="144" t="s">
        <v>367</v>
      </c>
      <c r="N9" s="145"/>
      <c r="O9" s="145"/>
      <c r="P9" s="145"/>
    </row>
    <row r="10" spans="1:16" s="101" customFormat="1" ht="12.95" customHeight="1" x14ac:dyDescent="0.2">
      <c r="A10" s="138" t="s">
        <v>11</v>
      </c>
      <c r="B10" s="138" t="s">
        <v>371</v>
      </c>
      <c r="C10" s="94">
        <v>4</v>
      </c>
      <c r="D10" s="94">
        <v>0</v>
      </c>
      <c r="E10" s="94">
        <f>ROUNDDOWN(C10+(D10/2),0)</f>
        <v>4</v>
      </c>
      <c r="F10" s="94">
        <v>5</v>
      </c>
      <c r="H10" s="138" t="s">
        <v>13</v>
      </c>
      <c r="I10" s="138" t="s">
        <v>372</v>
      </c>
      <c r="J10" s="94">
        <v>4</v>
      </c>
      <c r="K10" s="94">
        <v>0</v>
      </c>
      <c r="L10" s="94">
        <f>ROUNDDOWN(J10+(K10/2),0)</f>
        <v>4</v>
      </c>
      <c r="M10" s="94">
        <v>5</v>
      </c>
      <c r="N10" s="146"/>
      <c r="O10" s="146"/>
      <c r="P10" s="146"/>
    </row>
    <row r="11" spans="1:16" s="101" customFormat="1" ht="12.95" customHeight="1" x14ac:dyDescent="0.25">
      <c r="A11" s="138" t="s">
        <v>15</v>
      </c>
      <c r="B11" s="138" t="s">
        <v>373</v>
      </c>
      <c r="C11" s="94">
        <v>3</v>
      </c>
      <c r="D11" s="94">
        <v>2</v>
      </c>
      <c r="E11" s="94">
        <f t="shared" ref="E11:E18" si="0">ROUNDDOWN(C11+(D11/2),0)</f>
        <v>4</v>
      </c>
      <c r="F11" s="94">
        <v>5</v>
      </c>
      <c r="H11" s="138" t="s">
        <v>17</v>
      </c>
      <c r="I11" s="138" t="s">
        <v>374</v>
      </c>
      <c r="J11" s="94">
        <v>3</v>
      </c>
      <c r="K11" s="94">
        <v>2</v>
      </c>
      <c r="L11" s="94">
        <f t="shared" ref="L11:L18" si="1">ROUNDDOWN(J11+(K11/2),0)</f>
        <v>4</v>
      </c>
      <c r="M11" s="94">
        <v>5</v>
      </c>
      <c r="N11" s="147"/>
      <c r="O11" s="147"/>
      <c r="P11" s="147"/>
    </row>
    <row r="12" spans="1:16" s="101" customFormat="1" ht="12.95" customHeight="1" x14ac:dyDescent="0.25">
      <c r="A12" s="138" t="s">
        <v>19</v>
      </c>
      <c r="B12" s="138" t="s">
        <v>375</v>
      </c>
      <c r="C12" s="94">
        <v>3</v>
      </c>
      <c r="D12" s="94">
        <v>2</v>
      </c>
      <c r="E12" s="94">
        <f t="shared" si="0"/>
        <v>4</v>
      </c>
      <c r="F12" s="94">
        <v>4</v>
      </c>
      <c r="H12" s="138" t="s">
        <v>353</v>
      </c>
      <c r="I12" s="138" t="s">
        <v>376</v>
      </c>
      <c r="J12" s="94">
        <v>3</v>
      </c>
      <c r="K12" s="94">
        <v>0</v>
      </c>
      <c r="L12" s="94">
        <f t="shared" si="1"/>
        <v>3</v>
      </c>
      <c r="M12" s="94">
        <v>4</v>
      </c>
      <c r="N12" s="147"/>
      <c r="O12" s="147"/>
      <c r="P12" s="147"/>
    </row>
    <row r="13" spans="1:16" s="101" customFormat="1" ht="12.95" customHeight="1" x14ac:dyDescent="0.25">
      <c r="A13" s="138" t="s">
        <v>307</v>
      </c>
      <c r="B13" s="138" t="s">
        <v>377</v>
      </c>
      <c r="C13" s="94">
        <v>2</v>
      </c>
      <c r="D13" s="94">
        <v>0</v>
      </c>
      <c r="E13" s="94">
        <f t="shared" si="0"/>
        <v>2</v>
      </c>
      <c r="F13" s="94">
        <v>2</v>
      </c>
      <c r="H13" s="138" t="s">
        <v>25</v>
      </c>
      <c r="I13" s="138" t="s">
        <v>378</v>
      </c>
      <c r="J13" s="94">
        <v>3</v>
      </c>
      <c r="K13" s="94">
        <v>1</v>
      </c>
      <c r="L13" s="94">
        <f t="shared" si="1"/>
        <v>3</v>
      </c>
      <c r="M13" s="94">
        <v>3</v>
      </c>
      <c r="N13" s="147"/>
      <c r="O13" s="147"/>
      <c r="P13" s="147"/>
    </row>
    <row r="14" spans="1:16" s="101" customFormat="1" ht="12.95" customHeight="1" x14ac:dyDescent="0.25">
      <c r="A14" s="138" t="s">
        <v>27</v>
      </c>
      <c r="B14" s="138" t="s">
        <v>379</v>
      </c>
      <c r="C14" s="94">
        <v>1</v>
      </c>
      <c r="D14" s="94">
        <v>2</v>
      </c>
      <c r="E14" s="94">
        <f t="shared" si="0"/>
        <v>2</v>
      </c>
      <c r="F14" s="94">
        <v>3</v>
      </c>
      <c r="H14" s="138" t="s">
        <v>29</v>
      </c>
      <c r="I14" s="138" t="s">
        <v>380</v>
      </c>
      <c r="J14" s="94">
        <v>1</v>
      </c>
      <c r="K14" s="94">
        <v>2</v>
      </c>
      <c r="L14" s="94">
        <f t="shared" si="1"/>
        <v>2</v>
      </c>
      <c r="M14" s="94">
        <v>3</v>
      </c>
      <c r="N14" s="147"/>
      <c r="O14" s="147"/>
      <c r="P14" s="147"/>
    </row>
    <row r="15" spans="1:16" s="101" customFormat="1" ht="12.95" customHeight="1" x14ac:dyDescent="0.25">
      <c r="A15" s="138" t="s">
        <v>31</v>
      </c>
      <c r="B15" s="138" t="s">
        <v>381</v>
      </c>
      <c r="C15" s="94">
        <v>3</v>
      </c>
      <c r="D15" s="94">
        <v>1</v>
      </c>
      <c r="E15" s="94">
        <f t="shared" si="0"/>
        <v>3</v>
      </c>
      <c r="F15" s="94">
        <v>5</v>
      </c>
      <c r="H15" s="101" t="s">
        <v>33</v>
      </c>
      <c r="I15" s="101" t="s">
        <v>382</v>
      </c>
      <c r="J15" s="148">
        <v>3</v>
      </c>
      <c r="K15" s="148">
        <v>1</v>
      </c>
      <c r="L15" s="94">
        <f t="shared" si="1"/>
        <v>3</v>
      </c>
      <c r="M15" s="148">
        <v>4</v>
      </c>
      <c r="N15" s="147"/>
      <c r="O15" s="147"/>
      <c r="P15" s="147"/>
    </row>
    <row r="16" spans="1:16" s="101" customFormat="1" ht="12.95" customHeight="1" x14ac:dyDescent="0.25">
      <c r="A16" s="138" t="s">
        <v>35</v>
      </c>
      <c r="B16" s="138" t="s">
        <v>383</v>
      </c>
      <c r="C16" s="94">
        <v>2</v>
      </c>
      <c r="D16" s="94">
        <v>0</v>
      </c>
      <c r="E16" s="94">
        <f t="shared" si="0"/>
        <v>2</v>
      </c>
      <c r="F16" s="94">
        <v>2</v>
      </c>
      <c r="H16" s="138" t="s">
        <v>37</v>
      </c>
      <c r="I16" s="138" t="s">
        <v>384</v>
      </c>
      <c r="J16" s="94">
        <v>2</v>
      </c>
      <c r="K16" s="94">
        <v>0</v>
      </c>
      <c r="L16" s="94">
        <f t="shared" si="1"/>
        <v>2</v>
      </c>
      <c r="M16" s="94">
        <v>2</v>
      </c>
      <c r="N16" s="147"/>
      <c r="O16" s="147"/>
      <c r="P16" s="147"/>
    </row>
    <row r="17" spans="1:19" s="101" customFormat="1" ht="12.95" customHeight="1" x14ac:dyDescent="0.25">
      <c r="A17" s="138" t="s">
        <v>39</v>
      </c>
      <c r="B17" s="138" t="s">
        <v>385</v>
      </c>
      <c r="C17" s="94">
        <v>2</v>
      </c>
      <c r="D17" s="94">
        <v>0</v>
      </c>
      <c r="E17" s="94">
        <f t="shared" si="0"/>
        <v>2</v>
      </c>
      <c r="F17" s="94">
        <v>2</v>
      </c>
      <c r="H17" s="138" t="s">
        <v>41</v>
      </c>
      <c r="I17" s="138" t="s">
        <v>386</v>
      </c>
      <c r="J17" s="94">
        <v>2</v>
      </c>
      <c r="K17" s="94">
        <v>0</v>
      </c>
      <c r="L17" s="94">
        <f t="shared" si="1"/>
        <v>2</v>
      </c>
      <c r="M17" s="94">
        <v>2</v>
      </c>
      <c r="N17" s="147"/>
      <c r="O17" s="147"/>
      <c r="P17" s="147"/>
    </row>
    <row r="18" spans="1:19" s="101" customFormat="1" ht="12.95" customHeight="1" x14ac:dyDescent="0.25">
      <c r="A18" s="138" t="s">
        <v>43</v>
      </c>
      <c r="B18" s="138" t="s">
        <v>387</v>
      </c>
      <c r="C18" s="94">
        <v>2</v>
      </c>
      <c r="D18" s="94">
        <v>0</v>
      </c>
      <c r="E18" s="94">
        <f t="shared" si="0"/>
        <v>2</v>
      </c>
      <c r="F18" s="94">
        <v>2</v>
      </c>
      <c r="H18" s="138" t="s">
        <v>45</v>
      </c>
      <c r="I18" s="138" t="s">
        <v>388</v>
      </c>
      <c r="J18" s="94">
        <v>2</v>
      </c>
      <c r="K18" s="94">
        <v>0</v>
      </c>
      <c r="L18" s="94">
        <f t="shared" si="1"/>
        <v>2</v>
      </c>
      <c r="M18" s="94">
        <v>2</v>
      </c>
      <c r="N18" s="147"/>
      <c r="O18" s="147"/>
      <c r="P18" s="147"/>
    </row>
    <row r="19" spans="1:19" s="101" customFormat="1" ht="12.95" customHeight="1" x14ac:dyDescent="0.25">
      <c r="B19" s="149" t="s">
        <v>389</v>
      </c>
      <c r="C19" s="150">
        <f>SUM(C10:C18)</f>
        <v>22</v>
      </c>
      <c r="D19" s="150">
        <f t="shared" ref="D19:F19" si="2">SUM(D10:D18)</f>
        <v>7</v>
      </c>
      <c r="E19" s="150">
        <f t="shared" si="2"/>
        <v>25</v>
      </c>
      <c r="F19" s="150">
        <f t="shared" si="2"/>
        <v>30</v>
      </c>
      <c r="I19" s="149" t="s">
        <v>389</v>
      </c>
      <c r="J19" s="150">
        <f>SUM(J10:J18)</f>
        <v>23</v>
      </c>
      <c r="K19" s="150">
        <f t="shared" ref="K19:M19" si="3">SUM(K10:K18)</f>
        <v>6</v>
      </c>
      <c r="L19" s="150">
        <f t="shared" si="3"/>
        <v>25</v>
      </c>
      <c r="M19" s="150">
        <f t="shared" si="3"/>
        <v>30</v>
      </c>
      <c r="N19" s="147"/>
      <c r="O19" s="147"/>
      <c r="P19" s="147"/>
    </row>
    <row r="20" spans="1:19" s="101" customFormat="1" ht="12.95" customHeight="1" x14ac:dyDescent="0.25">
      <c r="A20" s="138"/>
      <c r="B20" s="138"/>
      <c r="C20" s="94"/>
      <c r="D20" s="94"/>
      <c r="E20" s="94"/>
      <c r="F20" s="94"/>
      <c r="H20" s="138"/>
      <c r="I20" s="138"/>
      <c r="J20" s="94"/>
      <c r="K20" s="94"/>
      <c r="L20" s="94"/>
      <c r="M20" s="94"/>
      <c r="N20" s="147"/>
      <c r="O20" s="147"/>
      <c r="P20" s="147"/>
    </row>
    <row r="21" spans="1:19" s="101" customFormat="1" ht="12.95" customHeight="1" x14ac:dyDescent="0.2">
      <c r="A21" s="242" t="s">
        <v>48</v>
      </c>
      <c r="B21" s="243"/>
      <c r="C21" s="243"/>
      <c r="D21" s="243"/>
      <c r="E21" s="243"/>
      <c r="F21" s="243"/>
      <c r="G21" s="236"/>
      <c r="H21" s="243"/>
      <c r="I21" s="243"/>
      <c r="J21" s="243"/>
      <c r="K21" s="243"/>
      <c r="L21" s="243"/>
      <c r="M21" s="244"/>
      <c r="N21" s="151"/>
      <c r="O21" s="151"/>
      <c r="P21" s="151"/>
    </row>
    <row r="22" spans="1:19" s="101" customFormat="1" ht="12.95" customHeight="1" x14ac:dyDescent="0.2">
      <c r="A22" s="238" t="s">
        <v>390</v>
      </c>
      <c r="B22" s="239"/>
      <c r="C22" s="239"/>
      <c r="D22" s="239"/>
      <c r="E22" s="239"/>
      <c r="F22" s="240"/>
      <c r="G22" s="141"/>
      <c r="H22" s="238" t="s">
        <v>391</v>
      </c>
      <c r="I22" s="239"/>
      <c r="J22" s="239"/>
      <c r="K22" s="239"/>
      <c r="L22" s="239"/>
      <c r="M22" s="240"/>
      <c r="N22" s="151"/>
      <c r="O22" s="151"/>
      <c r="P22" s="151"/>
    </row>
    <row r="23" spans="1:19" s="101" customFormat="1" ht="12.95" customHeight="1" x14ac:dyDescent="0.2">
      <c r="A23" s="92" t="s">
        <v>362</v>
      </c>
      <c r="B23" s="92" t="s">
        <v>363</v>
      </c>
      <c r="C23" s="144" t="s">
        <v>364</v>
      </c>
      <c r="D23" s="144" t="s">
        <v>365</v>
      </c>
      <c r="E23" s="144" t="s">
        <v>366</v>
      </c>
      <c r="F23" s="144" t="s">
        <v>367</v>
      </c>
      <c r="G23" s="141"/>
      <c r="H23" s="92" t="s">
        <v>362</v>
      </c>
      <c r="I23" s="92" t="s">
        <v>363</v>
      </c>
      <c r="J23" s="144" t="s">
        <v>364</v>
      </c>
      <c r="K23" s="144" t="s">
        <v>365</v>
      </c>
      <c r="L23" s="144" t="s">
        <v>366</v>
      </c>
      <c r="M23" s="144" t="s">
        <v>367</v>
      </c>
      <c r="N23" s="151"/>
      <c r="O23" s="151"/>
      <c r="P23" s="151"/>
    </row>
    <row r="24" spans="1:19" s="101" customFormat="1" ht="12.95" customHeight="1" x14ac:dyDescent="0.25">
      <c r="A24" s="138" t="s">
        <v>51</v>
      </c>
      <c r="B24" s="138" t="s">
        <v>392</v>
      </c>
      <c r="C24" s="94">
        <v>2</v>
      </c>
      <c r="D24" s="94">
        <v>0</v>
      </c>
      <c r="E24" s="94">
        <f>ROUNDDOWN(C24+(D24/2),0)</f>
        <v>2</v>
      </c>
      <c r="F24" s="94">
        <v>2</v>
      </c>
      <c r="H24" s="138" t="s">
        <v>53</v>
      </c>
      <c r="I24" s="138" t="s">
        <v>393</v>
      </c>
      <c r="J24" s="94">
        <v>2</v>
      </c>
      <c r="K24" s="94">
        <v>0</v>
      </c>
      <c r="L24" s="94">
        <f>ROUNDDOWN(J24+(K24/2),0)</f>
        <v>2</v>
      </c>
      <c r="M24" s="94">
        <v>2</v>
      </c>
      <c r="N24" s="152"/>
      <c r="O24" s="152"/>
      <c r="P24" s="152"/>
      <c r="Q24" s="226"/>
      <c r="R24" s="226"/>
      <c r="S24" s="226"/>
    </row>
    <row r="25" spans="1:19" s="101" customFormat="1" ht="12.95" customHeight="1" x14ac:dyDescent="0.25">
      <c r="A25" s="101" t="s">
        <v>55</v>
      </c>
      <c r="B25" s="138" t="s">
        <v>394</v>
      </c>
      <c r="C25" s="94">
        <v>4</v>
      </c>
      <c r="D25" s="94">
        <v>0</v>
      </c>
      <c r="E25" s="94">
        <v>4</v>
      </c>
      <c r="F25" s="94">
        <v>4</v>
      </c>
      <c r="H25" s="138" t="s">
        <v>310</v>
      </c>
      <c r="I25" s="138" t="s">
        <v>395</v>
      </c>
      <c r="J25" s="94">
        <v>3</v>
      </c>
      <c r="K25" s="94">
        <v>2</v>
      </c>
      <c r="L25" s="94">
        <f t="shared" ref="L25:L30" si="4">ROUNDDOWN(J25+(K25/2),0)</f>
        <v>4</v>
      </c>
      <c r="M25" s="94">
        <v>6</v>
      </c>
      <c r="N25" s="152"/>
      <c r="O25" s="152"/>
      <c r="P25" s="152"/>
      <c r="Q25" s="227"/>
      <c r="R25" s="227"/>
      <c r="S25" s="227"/>
    </row>
    <row r="26" spans="1:19" s="101" customFormat="1" ht="12.95" customHeight="1" x14ac:dyDescent="0.25">
      <c r="A26" s="138" t="s">
        <v>308</v>
      </c>
      <c r="B26" s="138" t="s">
        <v>396</v>
      </c>
      <c r="C26" s="94">
        <v>3</v>
      </c>
      <c r="D26" s="94">
        <v>2</v>
      </c>
      <c r="E26" s="94">
        <f t="shared" ref="E26:E30" si="5">ROUNDDOWN(C26+(D26/2),0)</f>
        <v>4</v>
      </c>
      <c r="F26" s="94">
        <v>7</v>
      </c>
      <c r="H26" s="138" t="s">
        <v>61</v>
      </c>
      <c r="I26" s="138" t="s">
        <v>397</v>
      </c>
      <c r="J26" s="94">
        <v>3</v>
      </c>
      <c r="K26" s="94">
        <v>2</v>
      </c>
      <c r="L26" s="94">
        <f t="shared" si="4"/>
        <v>4</v>
      </c>
      <c r="M26" s="94">
        <v>6</v>
      </c>
      <c r="N26" s="147"/>
      <c r="O26" s="147"/>
      <c r="P26" s="147"/>
    </row>
    <row r="27" spans="1:19" s="101" customFormat="1" ht="12.95" customHeight="1" x14ac:dyDescent="0.25">
      <c r="A27" s="138" t="s">
        <v>309</v>
      </c>
      <c r="B27" s="138" t="s">
        <v>398</v>
      </c>
      <c r="C27" s="94">
        <v>3</v>
      </c>
      <c r="D27" s="94">
        <v>0</v>
      </c>
      <c r="E27" s="94">
        <f t="shared" si="5"/>
        <v>3</v>
      </c>
      <c r="F27" s="94">
        <v>5</v>
      </c>
      <c r="H27" s="101" t="s">
        <v>65</v>
      </c>
      <c r="I27" s="138" t="s">
        <v>399</v>
      </c>
      <c r="J27" s="94">
        <v>3</v>
      </c>
      <c r="K27" s="94">
        <v>0</v>
      </c>
      <c r="L27" s="94">
        <f t="shared" si="4"/>
        <v>3</v>
      </c>
      <c r="M27" s="94">
        <v>5</v>
      </c>
      <c r="N27" s="147"/>
      <c r="O27" s="147"/>
      <c r="P27" s="147"/>
    </row>
    <row r="28" spans="1:19" s="101" customFormat="1" ht="12.95" customHeight="1" x14ac:dyDescent="0.25">
      <c r="A28" s="101" t="s">
        <v>67</v>
      </c>
      <c r="B28" s="138" t="s">
        <v>400</v>
      </c>
      <c r="C28" s="94">
        <v>3</v>
      </c>
      <c r="D28" s="94">
        <v>0</v>
      </c>
      <c r="E28" s="94">
        <f t="shared" si="5"/>
        <v>3</v>
      </c>
      <c r="F28" s="94">
        <v>5</v>
      </c>
      <c r="H28" s="101" t="s">
        <v>69</v>
      </c>
      <c r="I28" s="138" t="s">
        <v>401</v>
      </c>
      <c r="J28" s="94">
        <v>3</v>
      </c>
      <c r="K28" s="94">
        <v>0</v>
      </c>
      <c r="L28" s="94">
        <f t="shared" si="4"/>
        <v>3</v>
      </c>
      <c r="M28" s="94">
        <v>4</v>
      </c>
      <c r="N28" s="147"/>
      <c r="O28" s="147"/>
      <c r="P28" s="147"/>
    </row>
    <row r="29" spans="1:19" s="101" customFormat="1" ht="12.95" customHeight="1" x14ac:dyDescent="0.25">
      <c r="A29" s="138" t="s">
        <v>71</v>
      </c>
      <c r="B29" s="138" t="s">
        <v>402</v>
      </c>
      <c r="C29" s="94">
        <v>2</v>
      </c>
      <c r="D29" s="94">
        <v>0</v>
      </c>
      <c r="E29" s="94">
        <f t="shared" si="5"/>
        <v>2</v>
      </c>
      <c r="F29" s="94">
        <v>4</v>
      </c>
      <c r="H29" s="101" t="s">
        <v>73</v>
      </c>
      <c r="I29" s="138" t="s">
        <v>403</v>
      </c>
      <c r="J29" s="94">
        <v>3</v>
      </c>
      <c r="K29" s="94">
        <v>0</v>
      </c>
      <c r="L29" s="94">
        <f t="shared" si="4"/>
        <v>3</v>
      </c>
      <c r="M29" s="94">
        <v>4</v>
      </c>
      <c r="N29" s="147"/>
      <c r="O29" s="147"/>
      <c r="P29" s="147"/>
    </row>
    <row r="30" spans="1:19" s="101" customFormat="1" ht="12.95" customHeight="1" x14ac:dyDescent="0.25">
      <c r="A30" s="138" t="s">
        <v>75</v>
      </c>
      <c r="B30" s="138" t="s">
        <v>404</v>
      </c>
      <c r="C30" s="94">
        <v>2</v>
      </c>
      <c r="D30" s="94">
        <v>0</v>
      </c>
      <c r="E30" s="94">
        <f t="shared" si="5"/>
        <v>2</v>
      </c>
      <c r="F30" s="94">
        <v>3</v>
      </c>
      <c r="H30" s="101" t="s">
        <v>77</v>
      </c>
      <c r="I30" s="138" t="s">
        <v>405</v>
      </c>
      <c r="J30" s="94">
        <v>2</v>
      </c>
      <c r="K30" s="94">
        <v>0</v>
      </c>
      <c r="L30" s="94">
        <f t="shared" si="4"/>
        <v>2</v>
      </c>
      <c r="M30" s="94">
        <v>3</v>
      </c>
      <c r="N30" s="147"/>
      <c r="O30" s="147"/>
      <c r="P30" s="147"/>
    </row>
    <row r="31" spans="1:19" s="101" customFormat="1" ht="12.95" customHeight="1" x14ac:dyDescent="0.25">
      <c r="A31" s="138"/>
      <c r="B31" s="149" t="s">
        <v>389</v>
      </c>
      <c r="C31" s="150">
        <f>SUM(C24:C30)</f>
        <v>19</v>
      </c>
      <c r="D31" s="150">
        <f>SUM(D24:D30)</f>
        <v>2</v>
      </c>
      <c r="E31" s="150">
        <f>SUM(E24:E30)</f>
        <v>20</v>
      </c>
      <c r="F31" s="150">
        <f>SUM(F24:F30)</f>
        <v>30</v>
      </c>
      <c r="H31" s="138"/>
      <c r="I31" s="149" t="s">
        <v>389</v>
      </c>
      <c r="J31" s="150">
        <f>SUM(J24:J30)</f>
        <v>19</v>
      </c>
      <c r="K31" s="150">
        <f t="shared" ref="K31:M31" si="6">SUM(K24:K30)</f>
        <v>4</v>
      </c>
      <c r="L31" s="150">
        <f t="shared" si="6"/>
        <v>21</v>
      </c>
      <c r="M31" s="150">
        <f t="shared" si="6"/>
        <v>30</v>
      </c>
      <c r="N31" s="153"/>
      <c r="O31" s="153"/>
      <c r="P31" s="153"/>
    </row>
    <row r="32" spans="1:19" s="101" customFormat="1" ht="12.95" customHeight="1" x14ac:dyDescent="0.25">
      <c r="A32" s="138"/>
      <c r="B32" s="138"/>
      <c r="C32" s="94"/>
      <c r="D32" s="94"/>
      <c r="E32" s="94"/>
      <c r="F32" s="94"/>
      <c r="I32" s="138"/>
      <c r="J32" s="94"/>
      <c r="K32" s="94"/>
      <c r="L32" s="94"/>
      <c r="M32" s="94"/>
      <c r="N32" s="153"/>
      <c r="O32" s="153"/>
      <c r="P32" s="153"/>
    </row>
    <row r="33" spans="1:19" s="101" customFormat="1" ht="12.95" customHeight="1" x14ac:dyDescent="0.2">
      <c r="A33" s="242" t="s">
        <v>79</v>
      </c>
      <c r="B33" s="243"/>
      <c r="C33" s="243"/>
      <c r="D33" s="243"/>
      <c r="E33" s="243"/>
      <c r="F33" s="243"/>
      <c r="G33" s="236"/>
      <c r="H33" s="243"/>
      <c r="I33" s="243"/>
      <c r="J33" s="243"/>
      <c r="K33" s="243"/>
      <c r="L33" s="243"/>
      <c r="M33" s="244"/>
      <c r="N33" s="141"/>
      <c r="O33" s="141"/>
      <c r="P33" s="141"/>
    </row>
    <row r="34" spans="1:19" s="101" customFormat="1" ht="12.95" customHeight="1" x14ac:dyDescent="0.2">
      <c r="A34" s="238" t="s">
        <v>406</v>
      </c>
      <c r="B34" s="239"/>
      <c r="C34" s="239"/>
      <c r="D34" s="239"/>
      <c r="E34" s="239"/>
      <c r="F34" s="245"/>
      <c r="G34" s="141"/>
      <c r="H34" s="246" t="s">
        <v>407</v>
      </c>
      <c r="I34" s="239"/>
      <c r="J34" s="239"/>
      <c r="K34" s="239"/>
      <c r="L34" s="239"/>
      <c r="M34" s="240"/>
      <c r="N34" s="141"/>
      <c r="O34" s="141"/>
      <c r="P34" s="141"/>
    </row>
    <row r="35" spans="1:19" s="101" customFormat="1" ht="12.95" customHeight="1" x14ac:dyDescent="0.2">
      <c r="A35" s="92" t="s">
        <v>362</v>
      </c>
      <c r="B35" s="92" t="s">
        <v>363</v>
      </c>
      <c r="C35" s="144" t="s">
        <v>364</v>
      </c>
      <c r="D35" s="144" t="s">
        <v>365</v>
      </c>
      <c r="E35" s="144" t="s">
        <v>366</v>
      </c>
      <c r="F35" s="144" t="s">
        <v>367</v>
      </c>
      <c r="G35" s="141"/>
      <c r="H35" s="92" t="s">
        <v>362</v>
      </c>
      <c r="I35" s="92" t="s">
        <v>363</v>
      </c>
      <c r="J35" s="144" t="s">
        <v>364</v>
      </c>
      <c r="K35" s="144" t="s">
        <v>365</v>
      </c>
      <c r="L35" s="144" t="s">
        <v>366</v>
      </c>
      <c r="M35" s="144" t="s">
        <v>367</v>
      </c>
      <c r="N35" s="141"/>
      <c r="O35" s="141"/>
      <c r="P35" s="141"/>
    </row>
    <row r="36" spans="1:19" s="101" customFormat="1" ht="12.95" customHeight="1" x14ac:dyDescent="0.25">
      <c r="A36" s="138" t="s">
        <v>312</v>
      </c>
      <c r="B36" s="138" t="s">
        <v>408</v>
      </c>
      <c r="C36" s="94">
        <v>0</v>
      </c>
      <c r="D36" s="94">
        <v>0</v>
      </c>
      <c r="E36" s="94">
        <f>ROUNDDOWN(C36+(D36/2),0)</f>
        <v>0</v>
      </c>
      <c r="F36" s="94">
        <v>2</v>
      </c>
      <c r="H36" s="171" t="s">
        <v>84</v>
      </c>
      <c r="I36" s="138" t="s">
        <v>409</v>
      </c>
      <c r="J36" s="94">
        <v>2</v>
      </c>
      <c r="K36" s="94">
        <v>1</v>
      </c>
      <c r="L36" s="94">
        <f>ROUNDDOWN(J36+(K36/2),0)</f>
        <v>2</v>
      </c>
      <c r="M36" s="94">
        <v>3</v>
      </c>
      <c r="N36" s="152"/>
      <c r="O36" s="152"/>
      <c r="P36" s="152"/>
    </row>
    <row r="37" spans="1:19" s="101" customFormat="1" ht="12.95" customHeight="1" x14ac:dyDescent="0.25">
      <c r="A37" s="138" t="s">
        <v>311</v>
      </c>
      <c r="B37" s="138" t="s">
        <v>410</v>
      </c>
      <c r="C37" s="94">
        <v>3</v>
      </c>
      <c r="D37" s="94">
        <v>0</v>
      </c>
      <c r="E37" s="94">
        <f t="shared" ref="E37:E39" si="7">ROUNDDOWN(C37+(D37/2),0)</f>
        <v>3</v>
      </c>
      <c r="F37" s="94">
        <v>4</v>
      </c>
      <c r="G37" s="138"/>
      <c r="H37" s="101" t="s">
        <v>313</v>
      </c>
      <c r="I37" s="138" t="s">
        <v>411</v>
      </c>
      <c r="J37" s="94">
        <v>3</v>
      </c>
      <c r="K37" s="94">
        <v>0</v>
      </c>
      <c r="L37" s="94">
        <f t="shared" ref="L37" si="8">ROUNDDOWN(J37+(K37/2),0)</f>
        <v>3</v>
      </c>
      <c r="M37" s="94">
        <v>4</v>
      </c>
      <c r="N37" s="152"/>
      <c r="O37" s="152"/>
      <c r="P37" s="152"/>
    </row>
    <row r="38" spans="1:19" s="101" customFormat="1" ht="12.95" customHeight="1" x14ac:dyDescent="0.25">
      <c r="A38" s="101" t="s">
        <v>90</v>
      </c>
      <c r="B38" s="138" t="s">
        <v>412</v>
      </c>
      <c r="C38" s="94">
        <v>3</v>
      </c>
      <c r="D38" s="94">
        <v>0</v>
      </c>
      <c r="E38" s="94">
        <f t="shared" si="7"/>
        <v>3</v>
      </c>
      <c r="F38" s="94">
        <v>4</v>
      </c>
      <c r="G38" s="138"/>
      <c r="H38" s="171" t="s">
        <v>354</v>
      </c>
      <c r="I38" s="138" t="s">
        <v>413</v>
      </c>
      <c r="J38" s="94">
        <v>3</v>
      </c>
      <c r="K38" s="94">
        <v>0</v>
      </c>
      <c r="L38" s="94">
        <f t="shared" ref="L38" si="9">J38+(K38/2)</f>
        <v>3</v>
      </c>
      <c r="M38" s="94">
        <v>4</v>
      </c>
      <c r="N38" s="152"/>
      <c r="O38" s="152"/>
      <c r="P38" s="152"/>
      <c r="Q38" s="94"/>
      <c r="R38" s="94"/>
      <c r="S38" s="94"/>
    </row>
    <row r="39" spans="1:19" s="101" customFormat="1" ht="12.95" customHeight="1" x14ac:dyDescent="0.25">
      <c r="A39" s="101" t="s">
        <v>93</v>
      </c>
      <c r="B39" s="101" t="s">
        <v>414</v>
      </c>
      <c r="C39" s="94">
        <v>3</v>
      </c>
      <c r="D39" s="94">
        <v>1</v>
      </c>
      <c r="E39" s="94">
        <f t="shared" si="7"/>
        <v>3</v>
      </c>
      <c r="F39" s="94">
        <v>4</v>
      </c>
      <c r="G39" s="138"/>
      <c r="H39" s="171" t="s">
        <v>0</v>
      </c>
      <c r="I39" s="138" t="s">
        <v>415</v>
      </c>
      <c r="J39" s="94">
        <v>3</v>
      </c>
      <c r="K39" s="94">
        <v>0</v>
      </c>
      <c r="L39" s="94">
        <v>3</v>
      </c>
      <c r="M39" s="94">
        <v>3</v>
      </c>
      <c r="N39" s="152"/>
      <c r="O39" s="152"/>
      <c r="P39" s="152"/>
    </row>
    <row r="40" spans="1:19" s="101" customFormat="1" ht="12.95" customHeight="1" x14ac:dyDescent="0.25">
      <c r="A40" s="101" t="s">
        <v>97</v>
      </c>
      <c r="B40" s="138" t="s">
        <v>416</v>
      </c>
      <c r="C40" s="94">
        <v>2</v>
      </c>
      <c r="D40" s="94">
        <v>0</v>
      </c>
      <c r="E40" s="94">
        <f>ROUNDDOWN(C40+(D40/2),0)</f>
        <v>2</v>
      </c>
      <c r="F40" s="94">
        <v>2</v>
      </c>
      <c r="H40" s="101" t="s">
        <v>95</v>
      </c>
      <c r="I40" s="138" t="s">
        <v>417</v>
      </c>
      <c r="J40" s="94">
        <v>2</v>
      </c>
      <c r="K40" s="94">
        <v>0</v>
      </c>
      <c r="L40" s="94">
        <f>ROUNDDOWN(J40+(K40/2),0)</f>
        <v>2</v>
      </c>
      <c r="M40" s="94">
        <v>2</v>
      </c>
      <c r="N40" s="147"/>
      <c r="O40" s="147"/>
      <c r="P40" s="147"/>
    </row>
    <row r="41" spans="1:19" s="101" customFormat="1" ht="12.95" customHeight="1" x14ac:dyDescent="0.25">
      <c r="B41" s="154" t="s">
        <v>418</v>
      </c>
      <c r="C41" s="94">
        <v>3</v>
      </c>
      <c r="D41" s="94">
        <v>0</v>
      </c>
      <c r="E41" s="94">
        <f>ROUNDDOWN(C41+(D41/2),0)</f>
        <v>3</v>
      </c>
      <c r="F41" s="94">
        <v>4</v>
      </c>
      <c r="H41" s="138"/>
      <c r="I41" s="154" t="s">
        <v>418</v>
      </c>
      <c r="J41" s="94">
        <v>3</v>
      </c>
      <c r="K41" s="94">
        <v>0</v>
      </c>
      <c r="L41" s="94">
        <f>ROUNDDOWN(J41+(K41/2),0)</f>
        <v>3</v>
      </c>
      <c r="M41" s="94">
        <v>4</v>
      </c>
      <c r="N41" s="147"/>
      <c r="O41" s="147"/>
      <c r="P41" s="147"/>
    </row>
    <row r="42" spans="1:19" s="101" customFormat="1" ht="12.95" customHeight="1" x14ac:dyDescent="0.25">
      <c r="B42" s="154" t="s">
        <v>419</v>
      </c>
      <c r="C42" s="94">
        <v>3</v>
      </c>
      <c r="D42" s="94">
        <v>0</v>
      </c>
      <c r="E42" s="94">
        <f>ROUNDDOWN(C42+(D42/2),0)</f>
        <v>3</v>
      </c>
      <c r="F42" s="94">
        <v>4</v>
      </c>
      <c r="I42" s="154" t="s">
        <v>419</v>
      </c>
      <c r="J42" s="94">
        <v>3</v>
      </c>
      <c r="K42" s="94">
        <v>0</v>
      </c>
      <c r="L42" s="94">
        <f>ROUNDDOWN(J42+(K42/2),0)</f>
        <v>3</v>
      </c>
      <c r="M42" s="94">
        <v>4</v>
      </c>
      <c r="N42" s="147"/>
      <c r="O42" s="147"/>
      <c r="P42" s="147"/>
    </row>
    <row r="43" spans="1:19" ht="12.95" customHeight="1" x14ac:dyDescent="0.2">
      <c r="A43" s="101"/>
      <c r="B43" s="154" t="s">
        <v>420</v>
      </c>
      <c r="C43" s="94">
        <v>3</v>
      </c>
      <c r="D43" s="94">
        <v>0</v>
      </c>
      <c r="E43" s="94">
        <f>ROUNDDOWN(C43+(D43/2),0)</f>
        <v>3</v>
      </c>
      <c r="F43" s="94">
        <v>4</v>
      </c>
      <c r="G43" s="101"/>
      <c r="H43" s="101"/>
      <c r="I43" s="154" t="s">
        <v>420</v>
      </c>
      <c r="J43" s="94">
        <v>3</v>
      </c>
      <c r="K43" s="94">
        <v>0</v>
      </c>
      <c r="L43" s="94">
        <f>ROUNDDOWN(J43+(K43/2),0)</f>
        <v>3</v>
      </c>
      <c r="M43" s="94">
        <v>4</v>
      </c>
      <c r="N43" s="152"/>
      <c r="O43" s="152"/>
      <c r="P43" s="152"/>
    </row>
    <row r="44" spans="1:19" s="101" customFormat="1" ht="12.95" customHeight="1" x14ac:dyDescent="0.25">
      <c r="B44" s="155" t="s">
        <v>421</v>
      </c>
      <c r="C44" s="156">
        <v>2</v>
      </c>
      <c r="D44" s="156">
        <v>0</v>
      </c>
      <c r="E44" s="156">
        <f>ROUNDDOWN(C44+(D44/2),0)</f>
        <v>2</v>
      </c>
      <c r="F44" s="156">
        <v>2</v>
      </c>
      <c r="I44" s="155" t="s">
        <v>421</v>
      </c>
      <c r="J44" s="156">
        <v>2</v>
      </c>
      <c r="K44" s="156">
        <v>0</v>
      </c>
      <c r="L44" s="156">
        <f>ROUNDDOWN(J44+(K44/2),0)</f>
        <v>2</v>
      </c>
      <c r="M44" s="156">
        <v>2</v>
      </c>
      <c r="N44" s="147"/>
      <c r="O44" s="147"/>
      <c r="P44" s="147"/>
    </row>
    <row r="45" spans="1:19" ht="12.95" customHeight="1" x14ac:dyDescent="0.2">
      <c r="A45" s="138"/>
      <c r="B45" s="152" t="s">
        <v>389</v>
      </c>
      <c r="C45" s="147">
        <f>SUM(C36:C44)</f>
        <v>22</v>
      </c>
      <c r="D45" s="147">
        <f>SUM(D36:D44)</f>
        <v>1</v>
      </c>
      <c r="E45" s="147">
        <f>SUM(E36:E44)</f>
        <v>22</v>
      </c>
      <c r="F45" s="147">
        <f>SUM(F36:F44)</f>
        <v>30</v>
      </c>
      <c r="G45" s="138"/>
      <c r="H45" s="138"/>
      <c r="I45" s="152" t="s">
        <v>389</v>
      </c>
      <c r="J45" s="147">
        <f>SUM(J37:J44)</f>
        <v>22</v>
      </c>
      <c r="K45" s="147">
        <v>1</v>
      </c>
      <c r="L45" s="147">
        <f>SUM(L36:L44)</f>
        <v>24</v>
      </c>
      <c r="M45" s="147">
        <f>SUM(M36:M44)</f>
        <v>30</v>
      </c>
      <c r="N45" s="152"/>
      <c r="O45" s="152"/>
      <c r="P45" s="152"/>
    </row>
    <row r="46" spans="1:19" ht="12.95" customHeight="1" x14ac:dyDescent="0.2">
      <c r="G46" s="138"/>
      <c r="N46" s="152"/>
      <c r="O46" s="152"/>
      <c r="P46" s="152"/>
    </row>
    <row r="47" spans="1:19" ht="12.95" customHeight="1" x14ac:dyDescent="0.2">
      <c r="A47" s="157"/>
      <c r="B47" s="157"/>
      <c r="C47" s="157"/>
      <c r="D47" s="157"/>
      <c r="E47" s="158"/>
      <c r="F47" s="157"/>
      <c r="G47" s="138"/>
      <c r="H47" s="157"/>
      <c r="I47" s="157"/>
      <c r="J47" s="94"/>
      <c r="K47" s="94"/>
      <c r="L47" s="94"/>
      <c r="M47" s="94"/>
      <c r="N47" s="152"/>
      <c r="O47" s="152"/>
      <c r="P47" s="152"/>
    </row>
    <row r="48" spans="1:19" s="101" customFormat="1" ht="12.95" customHeight="1" x14ac:dyDescent="0.25">
      <c r="A48" s="247" t="s">
        <v>422</v>
      </c>
      <c r="B48" s="248"/>
      <c r="C48" s="248"/>
      <c r="D48" s="248"/>
      <c r="E48" s="248"/>
      <c r="F48" s="249"/>
      <c r="G48" s="138"/>
      <c r="H48" s="247" t="s">
        <v>422</v>
      </c>
      <c r="I48" s="248"/>
      <c r="J48" s="248"/>
      <c r="K48" s="248"/>
      <c r="L48" s="248"/>
      <c r="M48" s="249"/>
      <c r="N48" s="152"/>
      <c r="O48" s="152"/>
      <c r="P48" s="152"/>
    </row>
    <row r="49" spans="1:16" ht="12.95" customHeight="1" x14ac:dyDescent="0.2">
      <c r="A49" s="101" t="s">
        <v>104</v>
      </c>
      <c r="B49" s="138" t="s">
        <v>423</v>
      </c>
      <c r="C49" s="94">
        <v>3</v>
      </c>
      <c r="D49" s="94">
        <v>0</v>
      </c>
      <c r="E49" s="94">
        <f t="shared" ref="E49:E52" si="10">C49+(D49/2)</f>
        <v>3</v>
      </c>
      <c r="F49" s="94">
        <v>4</v>
      </c>
      <c r="G49" s="138"/>
      <c r="H49" s="101" t="s">
        <v>106</v>
      </c>
      <c r="I49" s="138" t="s">
        <v>424</v>
      </c>
      <c r="J49" s="94">
        <v>3</v>
      </c>
      <c r="K49" s="94">
        <v>0</v>
      </c>
      <c r="L49" s="94">
        <f t="shared" ref="L49:L53" si="11">J49+(K49/2)</f>
        <v>3</v>
      </c>
      <c r="M49" s="94">
        <v>4</v>
      </c>
      <c r="N49" s="152"/>
      <c r="O49" s="152"/>
      <c r="P49" s="152"/>
    </row>
    <row r="50" spans="1:16" ht="12.95" customHeight="1" x14ac:dyDescent="0.2">
      <c r="A50" s="138" t="s">
        <v>108</v>
      </c>
      <c r="B50" s="138" t="s">
        <v>425</v>
      </c>
      <c r="C50" s="94">
        <v>3</v>
      </c>
      <c r="D50" s="94">
        <v>0</v>
      </c>
      <c r="E50" s="94">
        <f t="shared" si="10"/>
        <v>3</v>
      </c>
      <c r="F50" s="94">
        <v>4</v>
      </c>
      <c r="G50" s="138"/>
      <c r="H50" s="138" t="s">
        <v>110</v>
      </c>
      <c r="I50" s="138" t="s">
        <v>426</v>
      </c>
      <c r="J50" s="94">
        <v>3</v>
      </c>
      <c r="K50" s="94">
        <v>0</v>
      </c>
      <c r="L50" s="94">
        <f t="shared" si="11"/>
        <v>3</v>
      </c>
      <c r="M50" s="94">
        <v>4</v>
      </c>
      <c r="N50" s="152"/>
      <c r="O50" s="152"/>
      <c r="P50" s="152"/>
    </row>
    <row r="51" spans="1:16" ht="12.95" customHeight="1" x14ac:dyDescent="0.2">
      <c r="A51" s="138" t="s">
        <v>112</v>
      </c>
      <c r="B51" s="138" t="s">
        <v>427</v>
      </c>
      <c r="C51" s="94">
        <v>3</v>
      </c>
      <c r="D51" s="94">
        <v>0</v>
      </c>
      <c r="E51" s="94">
        <f t="shared" si="10"/>
        <v>3</v>
      </c>
      <c r="F51" s="94">
        <v>4</v>
      </c>
      <c r="G51" s="138"/>
      <c r="H51" s="138" t="s">
        <v>114</v>
      </c>
      <c r="I51" s="138" t="s">
        <v>428</v>
      </c>
      <c r="J51" s="94">
        <v>3</v>
      </c>
      <c r="K51" s="94">
        <v>0</v>
      </c>
      <c r="L51" s="94">
        <f t="shared" si="11"/>
        <v>3</v>
      </c>
      <c r="M51" s="94">
        <v>4</v>
      </c>
      <c r="N51" s="152"/>
      <c r="O51" s="152"/>
      <c r="P51" s="152"/>
    </row>
    <row r="52" spans="1:16" ht="12.95" customHeight="1" x14ac:dyDescent="0.2">
      <c r="A52" s="138" t="s">
        <v>116</v>
      </c>
      <c r="B52" s="141" t="s">
        <v>429</v>
      </c>
      <c r="C52" s="94">
        <v>3</v>
      </c>
      <c r="D52" s="94">
        <v>0</v>
      </c>
      <c r="E52" s="94">
        <f t="shared" si="10"/>
        <v>3</v>
      </c>
      <c r="F52" s="94">
        <v>4</v>
      </c>
      <c r="G52" s="138"/>
      <c r="H52" s="101" t="s">
        <v>118</v>
      </c>
      <c r="I52" s="101" t="s">
        <v>430</v>
      </c>
      <c r="J52" s="94">
        <v>3</v>
      </c>
      <c r="K52" s="94">
        <v>0</v>
      </c>
      <c r="L52" s="94">
        <f t="shared" si="11"/>
        <v>3</v>
      </c>
      <c r="M52" s="94">
        <v>4</v>
      </c>
      <c r="N52" s="152"/>
      <c r="O52" s="152"/>
      <c r="P52" s="152"/>
    </row>
    <row r="53" spans="1:16" ht="12.95" customHeight="1" x14ac:dyDescent="0.2">
      <c r="A53" s="138" t="s">
        <v>120</v>
      </c>
      <c r="B53" s="138" t="s">
        <v>431</v>
      </c>
      <c r="C53" s="94">
        <v>3</v>
      </c>
      <c r="D53" s="94">
        <v>0</v>
      </c>
      <c r="E53" s="94">
        <f>C53+(D53/2)</f>
        <v>3</v>
      </c>
      <c r="F53" s="94">
        <v>4</v>
      </c>
      <c r="G53" s="138"/>
      <c r="H53" s="101" t="s">
        <v>122</v>
      </c>
      <c r="I53" s="138" t="s">
        <v>432</v>
      </c>
      <c r="J53" s="94">
        <v>3</v>
      </c>
      <c r="K53" s="94">
        <v>0</v>
      </c>
      <c r="L53" s="94">
        <f t="shared" si="11"/>
        <v>3</v>
      </c>
      <c r="M53" s="94">
        <v>4</v>
      </c>
      <c r="N53" s="152"/>
      <c r="O53" s="152"/>
      <c r="P53" s="152"/>
    </row>
    <row r="54" spans="1:16" ht="12.95" customHeight="1" x14ac:dyDescent="0.2">
      <c r="A54" s="138" t="s">
        <v>124</v>
      </c>
      <c r="B54" s="138" t="s">
        <v>433</v>
      </c>
      <c r="C54" s="94">
        <v>3</v>
      </c>
      <c r="D54" s="94">
        <v>0</v>
      </c>
      <c r="E54" s="94">
        <f>C54+(D54/2)</f>
        <v>3</v>
      </c>
      <c r="F54" s="94">
        <v>4</v>
      </c>
      <c r="G54" s="138"/>
      <c r="H54" s="138" t="s">
        <v>126</v>
      </c>
      <c r="I54" s="138" t="s">
        <v>434</v>
      </c>
      <c r="J54" s="94">
        <v>3</v>
      </c>
      <c r="K54" s="94">
        <v>0</v>
      </c>
      <c r="L54" s="94">
        <f>J54+(K54/2)</f>
        <v>3</v>
      </c>
      <c r="M54" s="94">
        <v>4</v>
      </c>
      <c r="N54" s="152"/>
      <c r="O54" s="152"/>
      <c r="P54" s="152"/>
    </row>
    <row r="55" spans="1:16" ht="12.95" customHeight="1" x14ac:dyDescent="0.2">
      <c r="A55" s="138" t="s">
        <v>128</v>
      </c>
      <c r="B55" s="138" t="s">
        <v>435</v>
      </c>
      <c r="C55" s="94">
        <v>3</v>
      </c>
      <c r="D55" s="94">
        <v>0</v>
      </c>
      <c r="E55" s="94">
        <f>C55+(D55/2)</f>
        <v>3</v>
      </c>
      <c r="F55" s="94">
        <v>4</v>
      </c>
      <c r="G55" s="138"/>
      <c r="H55" s="138" t="s">
        <v>130</v>
      </c>
      <c r="I55" s="138" t="s">
        <v>436</v>
      </c>
      <c r="J55" s="94">
        <v>3</v>
      </c>
      <c r="K55" s="94">
        <v>0</v>
      </c>
      <c r="L55" s="94">
        <f>J55+(K55/2)</f>
        <v>3</v>
      </c>
      <c r="M55" s="94">
        <v>4</v>
      </c>
      <c r="N55" s="152"/>
      <c r="O55" s="152"/>
      <c r="P55" s="152"/>
    </row>
    <row r="56" spans="1:16" ht="12.95" customHeight="1" x14ac:dyDescent="0.2">
      <c r="A56" s="138" t="s">
        <v>132</v>
      </c>
      <c r="B56" s="138" t="s">
        <v>437</v>
      </c>
      <c r="C56" s="94">
        <v>3</v>
      </c>
      <c r="D56" s="94">
        <v>0</v>
      </c>
      <c r="E56" s="94">
        <f>C56+(D56/2)</f>
        <v>3</v>
      </c>
      <c r="F56" s="94">
        <v>4</v>
      </c>
      <c r="G56" s="138"/>
      <c r="H56" s="138" t="s">
        <v>134</v>
      </c>
      <c r="I56" s="138" t="s">
        <v>438</v>
      </c>
      <c r="J56" s="94">
        <v>3</v>
      </c>
      <c r="K56" s="94">
        <v>0</v>
      </c>
      <c r="L56" s="94">
        <f>J56+(K56/2)</f>
        <v>3</v>
      </c>
      <c r="M56" s="94">
        <v>4</v>
      </c>
      <c r="N56" s="152"/>
      <c r="O56" s="152"/>
      <c r="P56" s="152"/>
    </row>
    <row r="57" spans="1:16" ht="12.95" customHeight="1" x14ac:dyDescent="0.2">
      <c r="G57" s="138"/>
      <c r="N57" s="152"/>
      <c r="O57" s="152"/>
      <c r="P57" s="152"/>
    </row>
    <row r="58" spans="1:16" ht="12.95" customHeight="1" x14ac:dyDescent="0.2">
      <c r="A58" s="138"/>
      <c r="B58" s="138"/>
      <c r="C58" s="94"/>
      <c r="D58" s="94"/>
      <c r="E58" s="94"/>
      <c r="F58" s="94"/>
      <c r="G58" s="138"/>
      <c r="N58" s="152"/>
      <c r="O58" s="152"/>
      <c r="P58" s="152"/>
    </row>
    <row r="59" spans="1:16" ht="12.95" customHeight="1" x14ac:dyDescent="0.2">
      <c r="A59" s="241" t="s">
        <v>439</v>
      </c>
      <c r="B59" s="241"/>
      <c r="C59" s="241"/>
      <c r="D59" s="241"/>
      <c r="E59" s="241"/>
      <c r="F59" s="241"/>
      <c r="G59" s="138"/>
      <c r="H59" s="241" t="s">
        <v>439</v>
      </c>
      <c r="I59" s="241"/>
      <c r="J59" s="241"/>
      <c r="K59" s="241"/>
      <c r="L59" s="241"/>
      <c r="M59" s="241"/>
      <c r="N59" s="151"/>
      <c r="O59" s="151"/>
      <c r="P59" s="151"/>
    </row>
    <row r="60" spans="1:16" ht="12.95" customHeight="1" x14ac:dyDescent="0.2">
      <c r="A60" s="138" t="s">
        <v>137</v>
      </c>
      <c r="B60" s="138" t="s">
        <v>440</v>
      </c>
      <c r="C60" s="94">
        <v>2</v>
      </c>
      <c r="D60" s="94">
        <v>0</v>
      </c>
      <c r="E60" s="94">
        <f t="shared" ref="E60:E65" si="12">C60+(D60/2)</f>
        <v>2</v>
      </c>
      <c r="F60" s="94">
        <v>2</v>
      </c>
      <c r="G60" s="138"/>
      <c r="H60" s="138" t="s">
        <v>139</v>
      </c>
      <c r="I60" s="138" t="s">
        <v>441</v>
      </c>
      <c r="J60" s="94">
        <v>2</v>
      </c>
      <c r="K60" s="94">
        <v>0</v>
      </c>
      <c r="L60" s="94">
        <f t="shared" ref="L60:L66" si="13">J60+(K60/2)</f>
        <v>2</v>
      </c>
      <c r="M60" s="94">
        <v>2</v>
      </c>
      <c r="N60" s="151"/>
      <c r="O60" s="151"/>
      <c r="P60" s="151"/>
    </row>
    <row r="61" spans="1:16" ht="12.95" customHeight="1" x14ac:dyDescent="0.2">
      <c r="A61" s="138" t="s">
        <v>141</v>
      </c>
      <c r="B61" s="138" t="s">
        <v>442</v>
      </c>
      <c r="C61" s="94">
        <v>2</v>
      </c>
      <c r="D61" s="94">
        <v>0</v>
      </c>
      <c r="E61" s="94">
        <f t="shared" si="12"/>
        <v>2</v>
      </c>
      <c r="F61" s="94">
        <v>2</v>
      </c>
      <c r="G61" s="138"/>
      <c r="H61" s="138" t="s">
        <v>143</v>
      </c>
      <c r="I61" s="138" t="s">
        <v>443</v>
      </c>
      <c r="J61" s="94">
        <v>2</v>
      </c>
      <c r="K61" s="94">
        <v>0</v>
      </c>
      <c r="L61" s="94">
        <f t="shared" si="13"/>
        <v>2</v>
      </c>
      <c r="M61" s="94">
        <v>2</v>
      </c>
      <c r="N61" s="151"/>
      <c r="O61" s="151"/>
      <c r="P61" s="151"/>
    </row>
    <row r="62" spans="1:16" ht="12.95" customHeight="1" x14ac:dyDescent="0.2">
      <c r="A62" s="138" t="s">
        <v>145</v>
      </c>
      <c r="B62" s="138" t="s">
        <v>444</v>
      </c>
      <c r="C62" s="94">
        <v>2</v>
      </c>
      <c r="D62" s="94">
        <v>0</v>
      </c>
      <c r="E62" s="94">
        <f t="shared" si="12"/>
        <v>2</v>
      </c>
      <c r="F62" s="94">
        <v>2</v>
      </c>
      <c r="G62" s="138"/>
      <c r="H62" s="138" t="s">
        <v>147</v>
      </c>
      <c r="I62" s="138" t="s">
        <v>445</v>
      </c>
      <c r="J62" s="94">
        <v>2</v>
      </c>
      <c r="K62" s="94">
        <v>0</v>
      </c>
      <c r="L62" s="94">
        <f t="shared" si="13"/>
        <v>2</v>
      </c>
      <c r="M62" s="94">
        <v>2</v>
      </c>
      <c r="N62" s="151"/>
      <c r="O62" s="151"/>
      <c r="P62" s="151"/>
    </row>
    <row r="63" spans="1:16" ht="12.95" customHeight="1" x14ac:dyDescent="0.2">
      <c r="A63" s="138" t="s">
        <v>149</v>
      </c>
      <c r="B63" s="138" t="s">
        <v>446</v>
      </c>
      <c r="C63" s="94">
        <v>2</v>
      </c>
      <c r="D63" s="94">
        <v>0</v>
      </c>
      <c r="E63" s="94">
        <f t="shared" si="12"/>
        <v>2</v>
      </c>
      <c r="F63" s="94">
        <v>2</v>
      </c>
      <c r="H63" s="138" t="s">
        <v>151</v>
      </c>
      <c r="I63" s="138" t="s">
        <v>447</v>
      </c>
      <c r="J63" s="94">
        <v>2</v>
      </c>
      <c r="K63" s="94">
        <v>0</v>
      </c>
      <c r="L63" s="94">
        <f t="shared" si="13"/>
        <v>2</v>
      </c>
      <c r="M63" s="94">
        <v>2</v>
      </c>
      <c r="N63" s="151"/>
      <c r="O63" s="151"/>
      <c r="P63" s="151"/>
    </row>
    <row r="64" spans="1:16" ht="12.95" customHeight="1" x14ac:dyDescent="0.2">
      <c r="A64" s="138" t="s">
        <v>153</v>
      </c>
      <c r="B64" s="138" t="s">
        <v>448</v>
      </c>
      <c r="C64" s="94">
        <v>2</v>
      </c>
      <c r="D64" s="94">
        <v>0</v>
      </c>
      <c r="E64" s="94">
        <f t="shared" si="12"/>
        <v>2</v>
      </c>
      <c r="F64" s="94">
        <v>2</v>
      </c>
      <c r="H64" s="138" t="s">
        <v>155</v>
      </c>
      <c r="I64" s="138" t="s">
        <v>449</v>
      </c>
      <c r="J64" s="94">
        <v>2</v>
      </c>
      <c r="K64" s="94">
        <v>0</v>
      </c>
      <c r="L64" s="94">
        <f t="shared" si="13"/>
        <v>2</v>
      </c>
      <c r="M64" s="94">
        <v>2</v>
      </c>
      <c r="N64" s="151"/>
      <c r="O64" s="151"/>
      <c r="P64" s="151"/>
    </row>
    <row r="65" spans="1:16" ht="12.95" customHeight="1" x14ac:dyDescent="0.2">
      <c r="A65" s="138" t="s">
        <v>157</v>
      </c>
      <c r="B65" s="138" t="s">
        <v>450</v>
      </c>
      <c r="C65" s="94">
        <v>2</v>
      </c>
      <c r="D65" s="94">
        <v>0</v>
      </c>
      <c r="E65" s="94">
        <f t="shared" si="12"/>
        <v>2</v>
      </c>
      <c r="F65" s="94">
        <v>2</v>
      </c>
      <c r="H65" s="138" t="s">
        <v>159</v>
      </c>
      <c r="I65" s="138" t="s">
        <v>451</v>
      </c>
      <c r="J65" s="94">
        <v>2</v>
      </c>
      <c r="K65" s="94">
        <v>0</v>
      </c>
      <c r="L65" s="94">
        <f t="shared" si="13"/>
        <v>2</v>
      </c>
      <c r="M65" s="94">
        <v>2</v>
      </c>
      <c r="N65" s="151"/>
      <c r="O65" s="151"/>
      <c r="P65" s="151"/>
    </row>
    <row r="66" spans="1:16" ht="12.95" customHeight="1" thickBot="1" x14ac:dyDescent="0.25">
      <c r="A66" s="159"/>
      <c r="B66" s="159"/>
      <c r="C66" s="159"/>
      <c r="D66" s="159"/>
      <c r="E66" s="160"/>
      <c r="F66" s="159"/>
      <c r="G66" s="159"/>
      <c r="H66" s="159" t="s">
        <v>315</v>
      </c>
      <c r="I66" s="159" t="s">
        <v>452</v>
      </c>
      <c r="J66" s="161">
        <v>2</v>
      </c>
      <c r="K66" s="161">
        <v>0</v>
      </c>
      <c r="L66" s="161">
        <f t="shared" si="13"/>
        <v>2</v>
      </c>
      <c r="M66" s="161">
        <v>2</v>
      </c>
    </row>
    <row r="67" spans="1:16" ht="12.95" customHeight="1" thickTop="1" x14ac:dyDescent="0.2">
      <c r="A67" s="253" t="s">
        <v>453</v>
      </c>
      <c r="B67" s="254"/>
      <c r="C67" s="254"/>
      <c r="D67" s="254"/>
      <c r="E67" s="254"/>
      <c r="F67" s="254"/>
      <c r="G67" s="254"/>
      <c r="H67" s="254"/>
      <c r="I67" s="254"/>
      <c r="J67" s="254"/>
      <c r="K67" s="254"/>
      <c r="L67" s="254"/>
      <c r="M67" s="254"/>
    </row>
    <row r="68" spans="1:16" ht="12.95" customHeight="1" x14ac:dyDescent="0.2">
      <c r="A68" s="253" t="s">
        <v>454</v>
      </c>
      <c r="B68" s="253"/>
      <c r="C68" s="253"/>
      <c r="D68" s="253"/>
      <c r="E68" s="253"/>
      <c r="F68" s="253"/>
      <c r="G68" s="253"/>
      <c r="H68" s="253"/>
      <c r="I68" s="253"/>
      <c r="J68" s="253"/>
      <c r="K68" s="253"/>
      <c r="L68" s="253"/>
      <c r="M68" s="253"/>
    </row>
    <row r="69" spans="1:16" ht="12.95" customHeight="1" x14ac:dyDescent="0.2">
      <c r="A69" s="253" t="s">
        <v>455</v>
      </c>
      <c r="B69" s="253"/>
      <c r="C69" s="253"/>
      <c r="D69" s="253"/>
      <c r="E69" s="253"/>
      <c r="F69" s="253"/>
      <c r="G69" s="253"/>
      <c r="H69" s="253"/>
      <c r="I69" s="253"/>
      <c r="J69" s="253"/>
      <c r="K69" s="253"/>
      <c r="L69" s="253"/>
      <c r="M69" s="253"/>
    </row>
    <row r="70" spans="1:16" ht="12.95" customHeight="1" x14ac:dyDescent="0.2">
      <c r="A70" s="138"/>
      <c r="B70" s="138"/>
      <c r="C70" s="94"/>
      <c r="D70" s="94"/>
      <c r="E70" s="94"/>
      <c r="F70" s="94"/>
      <c r="H70" s="138"/>
      <c r="I70" s="138"/>
      <c r="J70" s="94"/>
      <c r="K70" s="94"/>
      <c r="L70" s="94"/>
      <c r="M70" s="94"/>
    </row>
    <row r="71" spans="1:16" s="101" customFormat="1" ht="12.95" customHeight="1" x14ac:dyDescent="0.25">
      <c r="A71" s="242" t="s">
        <v>164</v>
      </c>
      <c r="B71" s="243"/>
      <c r="C71" s="243"/>
      <c r="D71" s="243"/>
      <c r="E71" s="243"/>
      <c r="F71" s="243"/>
      <c r="G71" s="236"/>
      <c r="H71" s="243"/>
      <c r="I71" s="243"/>
      <c r="J71" s="243"/>
      <c r="K71" s="243"/>
      <c r="L71" s="243"/>
      <c r="M71" s="244"/>
    </row>
    <row r="72" spans="1:16" s="101" customFormat="1" ht="12.95" customHeight="1" x14ac:dyDescent="0.2">
      <c r="A72" s="238" t="s">
        <v>165</v>
      </c>
      <c r="B72" s="239"/>
      <c r="C72" s="239"/>
      <c r="D72" s="239"/>
      <c r="E72" s="239"/>
      <c r="F72" s="240"/>
      <c r="G72" s="141"/>
      <c r="H72" s="238" t="s">
        <v>166</v>
      </c>
      <c r="I72" s="239"/>
      <c r="J72" s="239"/>
      <c r="K72" s="239"/>
      <c r="L72" s="239"/>
      <c r="M72" s="240"/>
    </row>
    <row r="73" spans="1:16" s="101" customFormat="1" ht="12.95" customHeight="1" x14ac:dyDescent="0.2">
      <c r="A73" s="92" t="s">
        <v>362</v>
      </c>
      <c r="B73" s="92" t="s">
        <v>363</v>
      </c>
      <c r="C73" s="144" t="s">
        <v>364</v>
      </c>
      <c r="D73" s="144" t="s">
        <v>365</v>
      </c>
      <c r="E73" s="144" t="s">
        <v>366</v>
      </c>
      <c r="F73" s="144" t="s">
        <v>367</v>
      </c>
      <c r="G73" s="141"/>
      <c r="H73" s="92" t="s">
        <v>362</v>
      </c>
      <c r="I73" s="92" t="s">
        <v>363</v>
      </c>
      <c r="J73" s="144" t="s">
        <v>364</v>
      </c>
      <c r="K73" s="144" t="s">
        <v>365</v>
      </c>
      <c r="L73" s="144" t="s">
        <v>366</v>
      </c>
      <c r="M73" s="144" t="s">
        <v>367</v>
      </c>
      <c r="N73" s="153"/>
      <c r="O73" s="153"/>
      <c r="P73" s="153"/>
    </row>
    <row r="74" spans="1:16" s="101" customFormat="1" ht="12.95" customHeight="1" x14ac:dyDescent="0.2">
      <c r="A74" s="138" t="s">
        <v>331</v>
      </c>
      <c r="B74" s="101" t="s">
        <v>456</v>
      </c>
      <c r="C74" s="148">
        <v>5</v>
      </c>
      <c r="D74" s="148">
        <v>0</v>
      </c>
      <c r="E74" s="94">
        <v>5</v>
      </c>
      <c r="F74" s="94">
        <v>5</v>
      </c>
      <c r="G74" s="141"/>
      <c r="H74" s="138" t="s">
        <v>331</v>
      </c>
      <c r="I74" s="101" t="s">
        <v>456</v>
      </c>
      <c r="J74" s="148">
        <v>5</v>
      </c>
      <c r="K74" s="148">
        <v>0</v>
      </c>
      <c r="L74" s="94">
        <v>5</v>
      </c>
      <c r="M74" s="94">
        <v>5</v>
      </c>
      <c r="N74" s="153"/>
      <c r="O74" s="153"/>
      <c r="P74" s="153"/>
    </row>
    <row r="75" spans="1:16" s="101" customFormat="1" ht="12.95" customHeight="1" x14ac:dyDescent="0.25">
      <c r="A75" s="138" t="s">
        <v>348</v>
      </c>
      <c r="B75" s="101" t="s">
        <v>457</v>
      </c>
      <c r="C75" s="148">
        <v>0</v>
      </c>
      <c r="D75" s="148">
        <v>15</v>
      </c>
      <c r="E75" s="94">
        <v>10</v>
      </c>
      <c r="F75" s="94">
        <v>20</v>
      </c>
      <c r="H75" s="138" t="s">
        <v>348</v>
      </c>
      <c r="I75" s="101" t="s">
        <v>457</v>
      </c>
      <c r="J75" s="148">
        <v>0</v>
      </c>
      <c r="K75" s="148">
        <v>15</v>
      </c>
      <c r="L75" s="94">
        <v>10</v>
      </c>
      <c r="M75" s="94">
        <v>20</v>
      </c>
      <c r="N75" s="153"/>
      <c r="O75" s="153"/>
      <c r="P75" s="153"/>
    </row>
    <row r="76" spans="1:16" s="101" customFormat="1" ht="12.95" customHeight="1" x14ac:dyDescent="0.25">
      <c r="A76" s="138" t="s">
        <v>314</v>
      </c>
      <c r="B76" s="138" t="s">
        <v>458</v>
      </c>
      <c r="C76" s="94">
        <v>0</v>
      </c>
      <c r="D76" s="94">
        <v>0</v>
      </c>
      <c r="E76" s="94">
        <f>ROUNDDOWN(C76+(D76/2),0)</f>
        <v>0</v>
      </c>
      <c r="F76" s="94">
        <v>3</v>
      </c>
      <c r="H76" s="101" t="s">
        <v>332</v>
      </c>
      <c r="I76" s="138" t="s">
        <v>459</v>
      </c>
      <c r="J76" s="94">
        <v>0</v>
      </c>
      <c r="K76" s="94">
        <v>2</v>
      </c>
      <c r="L76" s="94">
        <v>2</v>
      </c>
      <c r="M76" s="94">
        <v>5</v>
      </c>
      <c r="N76" s="153"/>
      <c r="O76" s="153"/>
      <c r="P76" s="153"/>
    </row>
    <row r="77" spans="1:16" s="101" customFormat="1" ht="12.95" customHeight="1" x14ac:dyDescent="0.25">
      <c r="A77" s="138" t="s">
        <v>171</v>
      </c>
      <c r="B77" s="101" t="s">
        <v>460</v>
      </c>
      <c r="C77" s="148">
        <v>2</v>
      </c>
      <c r="D77" s="148">
        <v>0</v>
      </c>
      <c r="E77" s="94">
        <f>ROUNDDOWN(C77+(D77/2),0)</f>
        <v>2</v>
      </c>
      <c r="F77" s="94">
        <v>2</v>
      </c>
      <c r="I77" s="154" t="s">
        <v>461</v>
      </c>
      <c r="J77" s="94">
        <v>3</v>
      </c>
      <c r="K77" s="94">
        <v>0</v>
      </c>
      <c r="L77" s="94">
        <f t="shared" ref="L77:L80" si="14">ROUNDDOWN(J77+(K77/2),0)</f>
        <v>3</v>
      </c>
      <c r="M77" s="94">
        <v>5</v>
      </c>
      <c r="N77" s="153"/>
      <c r="O77" s="153"/>
      <c r="P77" s="153"/>
    </row>
    <row r="78" spans="1:16" s="101" customFormat="1" ht="12.95" customHeight="1" x14ac:dyDescent="0.25">
      <c r="B78" s="154" t="s">
        <v>462</v>
      </c>
      <c r="C78" s="94">
        <v>3</v>
      </c>
      <c r="D78" s="94">
        <v>0</v>
      </c>
      <c r="E78" s="94">
        <f t="shared" ref="E78:E82" si="15">ROUNDDOWN(C78+(D78/2),0)</f>
        <v>3</v>
      </c>
      <c r="F78" s="94">
        <v>5</v>
      </c>
      <c r="I78" s="154" t="s">
        <v>463</v>
      </c>
      <c r="J78" s="94">
        <v>3</v>
      </c>
      <c r="K78" s="94">
        <v>0</v>
      </c>
      <c r="L78" s="94">
        <f t="shared" si="14"/>
        <v>3</v>
      </c>
      <c r="M78" s="94">
        <v>5</v>
      </c>
      <c r="N78" s="153"/>
      <c r="O78" s="153"/>
      <c r="P78" s="153"/>
    </row>
    <row r="79" spans="1:16" s="101" customFormat="1" ht="12.95" customHeight="1" x14ac:dyDescent="0.25">
      <c r="B79" s="154" t="s">
        <v>464</v>
      </c>
      <c r="C79" s="94">
        <v>3</v>
      </c>
      <c r="D79" s="94">
        <v>0</v>
      </c>
      <c r="E79" s="94">
        <f t="shared" si="15"/>
        <v>3</v>
      </c>
      <c r="F79" s="94">
        <v>5</v>
      </c>
      <c r="I79" s="154" t="s">
        <v>465</v>
      </c>
      <c r="J79" s="94">
        <v>3</v>
      </c>
      <c r="K79" s="94">
        <v>0</v>
      </c>
      <c r="L79" s="94">
        <f t="shared" si="14"/>
        <v>3</v>
      </c>
      <c r="M79" s="94">
        <v>5</v>
      </c>
    </row>
    <row r="80" spans="1:16" s="101" customFormat="1" ht="12.95" customHeight="1" x14ac:dyDescent="0.25">
      <c r="B80" s="154" t="s">
        <v>466</v>
      </c>
      <c r="C80" s="94">
        <v>3</v>
      </c>
      <c r="D80" s="94">
        <v>0</v>
      </c>
      <c r="E80" s="94">
        <f t="shared" si="15"/>
        <v>3</v>
      </c>
      <c r="F80" s="94">
        <v>5</v>
      </c>
      <c r="I80" s="154" t="s">
        <v>467</v>
      </c>
      <c r="J80" s="94">
        <v>3</v>
      </c>
      <c r="K80" s="94">
        <v>0</v>
      </c>
      <c r="L80" s="94">
        <f t="shared" si="14"/>
        <v>3</v>
      </c>
      <c r="M80" s="94">
        <v>5</v>
      </c>
    </row>
    <row r="81" spans="1:16" s="101" customFormat="1" ht="12.95" customHeight="1" x14ac:dyDescent="0.25">
      <c r="B81" s="154" t="s">
        <v>468</v>
      </c>
      <c r="C81" s="94">
        <v>3</v>
      </c>
      <c r="D81" s="94">
        <v>0</v>
      </c>
      <c r="E81" s="94">
        <f t="shared" si="15"/>
        <v>3</v>
      </c>
      <c r="F81" s="94">
        <v>5</v>
      </c>
      <c r="I81" s="155" t="s">
        <v>469</v>
      </c>
      <c r="J81" s="156">
        <v>3</v>
      </c>
      <c r="K81" s="156">
        <v>0</v>
      </c>
      <c r="L81" s="156">
        <f>ROUNDDOWN(J81+(K81/2),0)</f>
        <v>3</v>
      </c>
      <c r="M81" s="156">
        <v>5</v>
      </c>
    </row>
    <row r="82" spans="1:16" s="101" customFormat="1" ht="12.95" customHeight="1" x14ac:dyDescent="0.25">
      <c r="B82" s="154" t="s">
        <v>470</v>
      </c>
      <c r="C82" s="94">
        <v>3</v>
      </c>
      <c r="D82" s="94">
        <v>0</v>
      </c>
      <c r="E82" s="94">
        <f t="shared" si="15"/>
        <v>3</v>
      </c>
      <c r="F82" s="94">
        <v>5</v>
      </c>
      <c r="I82" s="152" t="s">
        <v>471</v>
      </c>
      <c r="J82" s="147"/>
      <c r="K82" s="147"/>
      <c r="L82" s="147">
        <v>17</v>
      </c>
      <c r="M82" s="147">
        <f>SUM(M76:M81)</f>
        <v>30</v>
      </c>
    </row>
    <row r="83" spans="1:16" s="101" customFormat="1" ht="12.95" customHeight="1" x14ac:dyDescent="0.25">
      <c r="B83" s="149" t="s">
        <v>389</v>
      </c>
      <c r="C83" s="150"/>
      <c r="D83" s="150"/>
      <c r="E83" s="150">
        <v>17</v>
      </c>
      <c r="F83" s="150">
        <v>30</v>
      </c>
    </row>
    <row r="84" spans="1:16" s="101" customFormat="1" ht="12.95" customHeight="1" x14ac:dyDescent="0.25">
      <c r="N84" s="153"/>
      <c r="O84" s="153"/>
      <c r="P84" s="153"/>
    </row>
    <row r="85" spans="1:16" s="101" customFormat="1" ht="12.95" customHeight="1" x14ac:dyDescent="0.25">
      <c r="I85" s="152"/>
      <c r="J85" s="147"/>
      <c r="K85" s="147"/>
      <c r="L85" s="147"/>
      <c r="M85" s="147"/>
    </row>
    <row r="86" spans="1:16" s="101" customFormat="1" ht="12.95" customHeight="1" x14ac:dyDescent="0.25">
      <c r="B86" s="152"/>
      <c r="C86" s="147"/>
      <c r="D86" s="147"/>
      <c r="E86" s="147"/>
      <c r="F86" s="147"/>
      <c r="I86" s="152"/>
      <c r="J86" s="147"/>
      <c r="K86" s="147"/>
      <c r="L86" s="147"/>
      <c r="M86" s="147"/>
    </row>
    <row r="87" spans="1:16" s="101" customFormat="1" ht="12.95" customHeight="1" x14ac:dyDescent="0.25">
      <c r="A87" s="255" t="s">
        <v>472</v>
      </c>
      <c r="B87" s="256"/>
      <c r="C87" s="256"/>
      <c r="D87" s="256"/>
      <c r="E87" s="256"/>
      <c r="F87" s="256"/>
      <c r="G87" s="257"/>
      <c r="H87" s="256"/>
      <c r="I87" s="256"/>
      <c r="J87" s="256"/>
      <c r="K87" s="256"/>
      <c r="L87" s="256"/>
      <c r="M87" s="258"/>
    </row>
    <row r="88" spans="1:16" s="101" customFormat="1" ht="12.95" customHeight="1" x14ac:dyDescent="0.25">
      <c r="A88" s="138" t="s">
        <v>319</v>
      </c>
      <c r="B88" s="101" t="s">
        <v>473</v>
      </c>
      <c r="C88" s="94">
        <v>3</v>
      </c>
      <c r="D88" s="94">
        <v>0</v>
      </c>
      <c r="E88" s="94">
        <f t="shared" ref="E88:E99" si="16">C88+(D88/2)</f>
        <v>3</v>
      </c>
      <c r="F88" s="94">
        <v>5</v>
      </c>
      <c r="H88" s="171" t="s">
        <v>515</v>
      </c>
      <c r="I88" s="101" t="s">
        <v>474</v>
      </c>
      <c r="J88" s="148">
        <v>3</v>
      </c>
      <c r="K88" s="148">
        <v>0</v>
      </c>
      <c r="L88" s="94">
        <f t="shared" ref="L88:L89" si="17">J88+(K88/2)</f>
        <v>3</v>
      </c>
      <c r="M88" s="94">
        <v>5</v>
      </c>
    </row>
    <row r="89" spans="1:16" s="101" customFormat="1" ht="12.95" customHeight="1" x14ac:dyDescent="0.25">
      <c r="A89" s="101" t="s">
        <v>320</v>
      </c>
      <c r="B89" s="101" t="s">
        <v>475</v>
      </c>
      <c r="C89" s="148">
        <v>3</v>
      </c>
      <c r="D89" s="148">
        <v>0</v>
      </c>
      <c r="E89" s="94">
        <f>C89+(D89/2)</f>
        <v>3</v>
      </c>
      <c r="F89" s="94">
        <v>5</v>
      </c>
      <c r="G89" s="94"/>
      <c r="H89" s="138" t="s">
        <v>189</v>
      </c>
      <c r="I89" s="101" t="s">
        <v>476</v>
      </c>
      <c r="J89" s="94">
        <v>3</v>
      </c>
      <c r="K89" s="94">
        <v>0</v>
      </c>
      <c r="L89" s="94">
        <f t="shared" si="17"/>
        <v>3</v>
      </c>
      <c r="M89" s="148">
        <v>5</v>
      </c>
    </row>
    <row r="90" spans="1:16" s="101" customFormat="1" ht="12.95" customHeight="1" x14ac:dyDescent="0.25">
      <c r="A90" s="138" t="s">
        <v>335</v>
      </c>
      <c r="B90" s="138" t="s">
        <v>477</v>
      </c>
      <c r="C90" s="94">
        <v>3</v>
      </c>
      <c r="D90" s="94">
        <v>0</v>
      </c>
      <c r="E90" s="94">
        <f t="shared" si="16"/>
        <v>3</v>
      </c>
      <c r="F90" s="94">
        <v>5</v>
      </c>
      <c r="G90" s="94"/>
      <c r="H90" s="138" t="s">
        <v>193</v>
      </c>
      <c r="I90" s="101" t="s">
        <v>478</v>
      </c>
      <c r="J90" s="94">
        <v>3</v>
      </c>
      <c r="K90" s="94">
        <v>0</v>
      </c>
      <c r="L90" s="94">
        <f>J90+(K90/2)</f>
        <v>3</v>
      </c>
      <c r="M90" s="148">
        <v>5</v>
      </c>
    </row>
    <row r="91" spans="1:16" s="101" customFormat="1" ht="12.95" customHeight="1" x14ac:dyDescent="0.25">
      <c r="A91" s="138" t="s">
        <v>336</v>
      </c>
      <c r="B91" s="138" t="s">
        <v>479</v>
      </c>
      <c r="C91" s="94">
        <v>3</v>
      </c>
      <c r="D91" s="94">
        <v>0</v>
      </c>
      <c r="E91" s="94">
        <f t="shared" si="16"/>
        <v>3</v>
      </c>
      <c r="F91" s="94">
        <v>5</v>
      </c>
      <c r="G91" s="94"/>
      <c r="H91" s="138" t="s">
        <v>197</v>
      </c>
      <c r="I91" s="138" t="s">
        <v>480</v>
      </c>
      <c r="J91" s="94">
        <v>3</v>
      </c>
      <c r="K91" s="94">
        <v>0</v>
      </c>
      <c r="L91" s="94">
        <f t="shared" ref="L91:L99" si="18">J91+(K91/2)</f>
        <v>3</v>
      </c>
      <c r="M91" s="148">
        <v>5</v>
      </c>
    </row>
    <row r="92" spans="1:16" s="101" customFormat="1" ht="12.95" customHeight="1" x14ac:dyDescent="0.25">
      <c r="A92" s="138" t="s">
        <v>337</v>
      </c>
      <c r="B92" s="138" t="s">
        <v>481</v>
      </c>
      <c r="C92" s="94">
        <v>3</v>
      </c>
      <c r="D92" s="94">
        <v>0</v>
      </c>
      <c r="E92" s="94">
        <f t="shared" si="16"/>
        <v>3</v>
      </c>
      <c r="F92" s="94">
        <v>5</v>
      </c>
      <c r="G92" s="94"/>
      <c r="H92" s="138" t="s">
        <v>201</v>
      </c>
      <c r="I92" s="101" t="s">
        <v>482</v>
      </c>
      <c r="J92" s="94">
        <v>3</v>
      </c>
      <c r="K92" s="94">
        <v>0</v>
      </c>
      <c r="L92" s="94">
        <f t="shared" si="18"/>
        <v>3</v>
      </c>
      <c r="M92" s="148">
        <v>5</v>
      </c>
    </row>
    <row r="93" spans="1:16" ht="12.95" customHeight="1" x14ac:dyDescent="0.2">
      <c r="A93" s="138" t="s">
        <v>338</v>
      </c>
      <c r="B93" s="138" t="s">
        <v>483</v>
      </c>
      <c r="C93" s="94">
        <v>3</v>
      </c>
      <c r="D93" s="94">
        <v>0</v>
      </c>
      <c r="E93" s="94">
        <f t="shared" si="16"/>
        <v>3</v>
      </c>
      <c r="F93" s="94">
        <v>5</v>
      </c>
      <c r="G93" s="94"/>
      <c r="H93" s="138" t="s">
        <v>205</v>
      </c>
      <c r="I93" s="138" t="s">
        <v>484</v>
      </c>
      <c r="J93" s="94">
        <v>3</v>
      </c>
      <c r="K93" s="94">
        <v>0</v>
      </c>
      <c r="L93" s="94">
        <f t="shared" si="18"/>
        <v>3</v>
      </c>
      <c r="M93" s="148">
        <v>5</v>
      </c>
    </row>
    <row r="94" spans="1:16" ht="12.95" customHeight="1" x14ac:dyDescent="0.2">
      <c r="A94" s="138" t="s">
        <v>339</v>
      </c>
      <c r="B94" s="138" t="s">
        <v>485</v>
      </c>
      <c r="C94" s="94">
        <v>3</v>
      </c>
      <c r="D94" s="94">
        <v>0</v>
      </c>
      <c r="E94" s="94">
        <f t="shared" si="16"/>
        <v>3</v>
      </c>
      <c r="F94" s="94">
        <v>5</v>
      </c>
      <c r="G94" s="94"/>
      <c r="H94" s="138" t="s">
        <v>209</v>
      </c>
      <c r="I94" s="138" t="s">
        <v>486</v>
      </c>
      <c r="J94" s="94">
        <v>3</v>
      </c>
      <c r="K94" s="94">
        <v>0</v>
      </c>
      <c r="L94" s="94">
        <f t="shared" si="18"/>
        <v>3</v>
      </c>
      <c r="M94" s="148">
        <v>5</v>
      </c>
    </row>
    <row r="95" spans="1:16" ht="12.95" customHeight="1" x14ac:dyDescent="0.2">
      <c r="A95" s="138" t="s">
        <v>340</v>
      </c>
      <c r="B95" s="101" t="s">
        <v>487</v>
      </c>
      <c r="C95" s="148">
        <v>3</v>
      </c>
      <c r="D95" s="148">
        <v>0</v>
      </c>
      <c r="E95" s="94">
        <f t="shared" si="16"/>
        <v>3</v>
      </c>
      <c r="F95" s="94">
        <v>5</v>
      </c>
      <c r="G95" s="94"/>
      <c r="H95" s="138" t="s">
        <v>213</v>
      </c>
      <c r="I95" s="138" t="s">
        <v>488</v>
      </c>
      <c r="J95" s="94">
        <v>3</v>
      </c>
      <c r="K95" s="94">
        <v>0</v>
      </c>
      <c r="L95" s="94">
        <f t="shared" si="18"/>
        <v>3</v>
      </c>
      <c r="M95" s="148">
        <v>5</v>
      </c>
    </row>
    <row r="96" spans="1:16" ht="12.95" customHeight="1" x14ac:dyDescent="0.2">
      <c r="A96" s="138" t="s">
        <v>341</v>
      </c>
      <c r="B96" s="101" t="s">
        <v>489</v>
      </c>
      <c r="C96" s="148">
        <v>3</v>
      </c>
      <c r="D96" s="148">
        <v>0</v>
      </c>
      <c r="E96" s="94">
        <f t="shared" si="16"/>
        <v>3</v>
      </c>
      <c r="F96" s="94">
        <v>5</v>
      </c>
      <c r="G96" s="94"/>
      <c r="H96" s="138" t="s">
        <v>217</v>
      </c>
      <c r="I96" s="138" t="s">
        <v>490</v>
      </c>
      <c r="J96" s="94">
        <v>3</v>
      </c>
      <c r="K96" s="94">
        <v>0</v>
      </c>
      <c r="L96" s="94">
        <f t="shared" si="18"/>
        <v>3</v>
      </c>
      <c r="M96" s="148">
        <v>5</v>
      </c>
    </row>
    <row r="97" spans="1:13" ht="12.95" customHeight="1" x14ac:dyDescent="0.2">
      <c r="A97" s="138" t="s">
        <v>342</v>
      </c>
      <c r="B97" s="101" t="s">
        <v>491</v>
      </c>
      <c r="C97" s="148">
        <v>3</v>
      </c>
      <c r="D97" s="148">
        <v>0</v>
      </c>
      <c r="E97" s="94">
        <f t="shared" si="16"/>
        <v>3</v>
      </c>
      <c r="F97" s="94">
        <v>5</v>
      </c>
      <c r="G97" s="94"/>
      <c r="H97" s="138" t="s">
        <v>221</v>
      </c>
      <c r="I97" s="101" t="s">
        <v>492</v>
      </c>
      <c r="J97" s="148">
        <v>3</v>
      </c>
      <c r="K97" s="148">
        <v>0</v>
      </c>
      <c r="L97" s="94">
        <f t="shared" si="18"/>
        <v>3</v>
      </c>
      <c r="M97" s="94">
        <v>5</v>
      </c>
    </row>
    <row r="98" spans="1:13" s="162" customFormat="1" ht="12.95" customHeight="1" x14ac:dyDescent="0.25">
      <c r="A98" s="138" t="s">
        <v>343</v>
      </c>
      <c r="B98" s="101" t="s">
        <v>493</v>
      </c>
      <c r="C98" s="148">
        <v>3</v>
      </c>
      <c r="D98" s="148">
        <v>0</v>
      </c>
      <c r="E98" s="94">
        <f t="shared" si="16"/>
        <v>3</v>
      </c>
      <c r="F98" s="94">
        <v>5</v>
      </c>
      <c r="H98" s="138" t="s">
        <v>225</v>
      </c>
      <c r="I98" s="101" t="s">
        <v>494</v>
      </c>
      <c r="J98" s="148">
        <v>3</v>
      </c>
      <c r="K98" s="148">
        <v>0</v>
      </c>
      <c r="L98" s="94">
        <f t="shared" si="18"/>
        <v>3</v>
      </c>
      <c r="M98" s="94">
        <v>5</v>
      </c>
    </row>
    <row r="99" spans="1:13" ht="12.95" customHeight="1" thickBot="1" x14ac:dyDescent="0.25">
      <c r="A99" s="163" t="s">
        <v>344</v>
      </c>
      <c r="B99" s="163" t="s">
        <v>495</v>
      </c>
      <c r="C99" s="164">
        <v>3</v>
      </c>
      <c r="D99" s="164">
        <v>0</v>
      </c>
      <c r="E99" s="164">
        <f t="shared" si="16"/>
        <v>3</v>
      </c>
      <c r="F99" s="161">
        <v>5</v>
      </c>
      <c r="G99" s="165"/>
      <c r="H99" s="163" t="s">
        <v>229</v>
      </c>
      <c r="I99" s="163" t="s">
        <v>496</v>
      </c>
      <c r="J99" s="164">
        <v>3</v>
      </c>
      <c r="K99" s="164">
        <v>0</v>
      </c>
      <c r="L99" s="164">
        <f t="shared" si="18"/>
        <v>3</v>
      </c>
      <c r="M99" s="164">
        <v>5</v>
      </c>
    </row>
    <row r="100" spans="1:13" s="162" customFormat="1" ht="12.95" customHeight="1" thickTop="1" x14ac:dyDescent="0.25">
      <c r="E100" s="166"/>
      <c r="L100" s="166"/>
    </row>
    <row r="101" spans="1:13" ht="12.95" customHeight="1" x14ac:dyDescent="0.2">
      <c r="A101" s="253" t="s">
        <v>497</v>
      </c>
      <c r="B101" s="254"/>
      <c r="C101" s="254"/>
      <c r="D101" s="254"/>
      <c r="E101" s="254"/>
      <c r="F101" s="254"/>
      <c r="G101" s="254"/>
      <c r="H101" s="254"/>
      <c r="I101" s="254"/>
      <c r="J101" s="254"/>
      <c r="K101" s="254"/>
      <c r="L101" s="254"/>
      <c r="M101" s="254"/>
    </row>
    <row r="102" spans="1:13" ht="12.95" customHeight="1" x14ac:dyDescent="0.2">
      <c r="A102" s="253" t="s">
        <v>498</v>
      </c>
      <c r="B102" s="253"/>
      <c r="C102" s="253"/>
      <c r="D102" s="253"/>
      <c r="E102" s="253"/>
      <c r="F102" s="253"/>
      <c r="G102" s="253"/>
      <c r="H102" s="253"/>
      <c r="I102" s="253"/>
      <c r="J102" s="253"/>
      <c r="K102" s="253"/>
      <c r="L102" s="253"/>
      <c r="M102" s="253"/>
    </row>
    <row r="103" spans="1:13" ht="12.95" customHeight="1" x14ac:dyDescent="0.2">
      <c r="A103" s="138" t="s">
        <v>499</v>
      </c>
      <c r="B103" s="138"/>
      <c r="C103" s="138"/>
      <c r="D103" s="138"/>
      <c r="E103" s="138"/>
      <c r="F103" s="138"/>
      <c r="G103" s="138"/>
      <c r="H103" s="138"/>
      <c r="I103" s="138"/>
      <c r="J103" s="138"/>
      <c r="K103" s="138"/>
      <c r="L103" s="138"/>
      <c r="M103" s="138"/>
    </row>
    <row r="104" spans="1:13" ht="12.95" customHeight="1" x14ac:dyDescent="0.2">
      <c r="A104" s="138" t="s">
        <v>500</v>
      </c>
      <c r="B104" s="138"/>
      <c r="C104" s="138"/>
      <c r="D104" s="138"/>
      <c r="E104" s="138"/>
      <c r="F104" s="138"/>
      <c r="G104" s="138"/>
      <c r="H104" s="138"/>
      <c r="I104" s="138"/>
      <c r="J104" s="138"/>
      <c r="K104" s="138"/>
      <c r="L104" s="138"/>
      <c r="M104" s="138"/>
    </row>
    <row r="105" spans="1:13" s="162" customFormat="1" ht="12.95" customHeight="1" x14ac:dyDescent="0.25">
      <c r="E105" s="166"/>
      <c r="L105" s="166"/>
    </row>
    <row r="106" spans="1:13" ht="12.95" customHeight="1" x14ac:dyDescent="0.2">
      <c r="A106" s="259" t="s">
        <v>501</v>
      </c>
      <c r="B106" s="260"/>
      <c r="C106" s="260"/>
      <c r="D106" s="260"/>
      <c r="E106" s="260"/>
      <c r="F106" s="261"/>
      <c r="G106" s="127"/>
      <c r="H106" s="259" t="s">
        <v>502</v>
      </c>
      <c r="I106" s="260"/>
      <c r="J106" s="260"/>
      <c r="K106" s="260"/>
      <c r="L106" s="260"/>
      <c r="M106" s="261"/>
    </row>
    <row r="107" spans="1:13" ht="12.95" customHeight="1" x14ac:dyDescent="0.2">
      <c r="A107" s="167">
        <v>1</v>
      </c>
      <c r="B107" s="250" t="s">
        <v>503</v>
      </c>
      <c r="C107" s="251"/>
      <c r="D107" s="251"/>
      <c r="E107" s="252"/>
      <c r="F107" s="168">
        <f>SUM(E19,L19,E31,L31,E45,L45,E83,L82)</f>
        <v>171</v>
      </c>
      <c r="G107" s="169"/>
      <c r="H107" s="250" t="s">
        <v>504</v>
      </c>
      <c r="I107" s="251"/>
      <c r="J107" s="251"/>
      <c r="K107" s="251"/>
      <c r="L107" s="251"/>
      <c r="M107" s="252"/>
    </row>
    <row r="108" spans="1:13" ht="12.95" customHeight="1" x14ac:dyDescent="0.2">
      <c r="A108" s="167">
        <v>2</v>
      </c>
      <c r="B108" s="250" t="s">
        <v>505</v>
      </c>
      <c r="C108" s="251"/>
      <c r="D108" s="251"/>
      <c r="E108" s="252"/>
      <c r="F108" s="168">
        <v>240</v>
      </c>
      <c r="G108" s="170"/>
      <c r="H108" s="250" t="s">
        <v>506</v>
      </c>
      <c r="I108" s="251"/>
      <c r="J108" s="251"/>
      <c r="K108" s="251"/>
      <c r="L108" s="251"/>
      <c r="M108" s="252"/>
    </row>
    <row r="109" spans="1:13" ht="12.95" customHeight="1" x14ac:dyDescent="0.2">
      <c r="A109" s="167">
        <v>3</v>
      </c>
      <c r="B109" s="250" t="s">
        <v>507</v>
      </c>
      <c r="C109" s="251"/>
      <c r="D109" s="251"/>
      <c r="E109" s="252"/>
      <c r="F109" s="168">
        <v>52</v>
      </c>
      <c r="G109" s="170"/>
      <c r="H109" s="250" t="s">
        <v>508</v>
      </c>
      <c r="I109" s="251"/>
      <c r="J109" s="251"/>
      <c r="K109" s="251"/>
      <c r="L109" s="251"/>
      <c r="M109" s="252"/>
    </row>
    <row r="110" spans="1:13" ht="12.95" customHeight="1" x14ac:dyDescent="0.2">
      <c r="A110" s="167">
        <v>4</v>
      </c>
      <c r="B110" s="250" t="s">
        <v>509</v>
      </c>
      <c r="C110" s="251"/>
      <c r="D110" s="251"/>
      <c r="E110" s="252"/>
      <c r="F110" s="168">
        <v>31</v>
      </c>
      <c r="G110" s="170"/>
      <c r="H110" s="250" t="s">
        <v>510</v>
      </c>
      <c r="I110" s="251"/>
      <c r="J110" s="251"/>
      <c r="K110" s="251"/>
      <c r="L110" s="251"/>
      <c r="M110" s="252"/>
    </row>
    <row r="111" spans="1:13" ht="12.95" customHeight="1" x14ac:dyDescent="0.2">
      <c r="A111" s="167">
        <v>5</v>
      </c>
      <c r="B111" s="250" t="s">
        <v>511</v>
      </c>
      <c r="C111" s="251"/>
      <c r="D111" s="251"/>
      <c r="E111" s="252"/>
      <c r="F111" s="168">
        <v>20</v>
      </c>
      <c r="G111" s="170"/>
      <c r="H111" s="250" t="s">
        <v>512</v>
      </c>
      <c r="I111" s="251"/>
      <c r="J111" s="251"/>
      <c r="K111" s="251"/>
      <c r="L111" s="251"/>
      <c r="M111" s="252"/>
    </row>
    <row r="112" spans="1:13" ht="12.95" customHeight="1" x14ac:dyDescent="0.2">
      <c r="A112" s="167">
        <v>6</v>
      </c>
      <c r="B112" s="250" t="s">
        <v>513</v>
      </c>
      <c r="C112" s="251"/>
      <c r="D112" s="251"/>
      <c r="E112" s="252"/>
      <c r="F112" s="168">
        <f>F107-F110-F111</f>
        <v>120</v>
      </c>
      <c r="G112" s="170"/>
      <c r="H112" s="250" t="s">
        <v>514</v>
      </c>
      <c r="I112" s="251"/>
      <c r="J112" s="251"/>
      <c r="K112" s="251"/>
      <c r="L112" s="251"/>
      <c r="M112" s="252"/>
    </row>
  </sheetData>
  <mergeCells count="42">
    <mergeCell ref="B111:E111"/>
    <mergeCell ref="H111:M111"/>
    <mergeCell ref="B112:E112"/>
    <mergeCell ref="H112:M112"/>
    <mergeCell ref="B108:E108"/>
    <mergeCell ref="H108:M108"/>
    <mergeCell ref="B109:E109"/>
    <mergeCell ref="H109:M109"/>
    <mergeCell ref="B110:E110"/>
    <mergeCell ref="H110:M110"/>
    <mergeCell ref="B107:E107"/>
    <mergeCell ref="H107:M107"/>
    <mergeCell ref="A67:M67"/>
    <mergeCell ref="A68:M68"/>
    <mergeCell ref="A69:M69"/>
    <mergeCell ref="A71:M71"/>
    <mergeCell ref="A72:F72"/>
    <mergeCell ref="H72:M72"/>
    <mergeCell ref="A87:M87"/>
    <mergeCell ref="A101:M101"/>
    <mergeCell ref="A102:M102"/>
    <mergeCell ref="A106:F106"/>
    <mergeCell ref="H106:M106"/>
    <mergeCell ref="A59:F59"/>
    <mergeCell ref="H59:M59"/>
    <mergeCell ref="A21:M21"/>
    <mergeCell ref="A22:F22"/>
    <mergeCell ref="H22:M22"/>
    <mergeCell ref="A33:M33"/>
    <mergeCell ref="A34:F34"/>
    <mergeCell ref="H34:M34"/>
    <mergeCell ref="A48:F48"/>
    <mergeCell ref="H48:M48"/>
    <mergeCell ref="Q24:Q25"/>
    <mergeCell ref="R24:R25"/>
    <mergeCell ref="S24:S25"/>
    <mergeCell ref="A1:M1"/>
    <mergeCell ref="A3:F3"/>
    <mergeCell ref="H3:M3"/>
    <mergeCell ref="A7:M7"/>
    <mergeCell ref="A8:F8"/>
    <mergeCell ref="H8:M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2"/>
  <sheetViews>
    <sheetView topLeftCell="A77" zoomScale="115" zoomScaleNormal="115" workbookViewId="0">
      <selection activeCell="A98" sqref="A98"/>
    </sheetView>
  </sheetViews>
  <sheetFormatPr defaultColWidth="9.140625" defaultRowHeight="11.45" customHeight="1" x14ac:dyDescent="0.2"/>
  <cols>
    <col min="1" max="1" width="8.7109375" style="47" customWidth="1"/>
    <col min="2" max="2" width="35.7109375" style="47" customWidth="1"/>
    <col min="3" max="4" width="2.7109375" style="47" customWidth="1"/>
    <col min="5" max="5" width="3.7109375" style="47" customWidth="1"/>
    <col min="6" max="6" width="4.7109375" style="47" customWidth="1"/>
    <col min="7" max="7" width="5.7109375" style="47" customWidth="1"/>
    <col min="8" max="8" width="8.7109375" style="47" customWidth="1"/>
    <col min="9" max="9" width="35.7109375" style="47" customWidth="1"/>
    <col min="10" max="11" width="2.7109375" style="47" customWidth="1"/>
    <col min="12" max="12" width="3.7109375" style="47" customWidth="1"/>
    <col min="13" max="13" width="4.7109375" style="47" customWidth="1"/>
    <col min="14" max="14" width="9.140625" style="47"/>
    <col min="15" max="15" width="21.140625" style="47" customWidth="1"/>
    <col min="16" max="16" width="21.5703125" style="47" customWidth="1"/>
    <col min="17" max="16384" width="9.140625" style="47"/>
  </cols>
  <sheetData>
    <row r="1" spans="1:13" ht="11.25" x14ac:dyDescent="0.2">
      <c r="A1" s="265" t="s">
        <v>248</v>
      </c>
      <c r="B1" s="266"/>
      <c r="C1" s="266"/>
      <c r="D1" s="266"/>
      <c r="E1" s="266"/>
      <c r="F1" s="266"/>
      <c r="G1" s="267"/>
      <c r="H1" s="266"/>
      <c r="I1" s="266"/>
      <c r="J1" s="266"/>
      <c r="K1" s="266"/>
      <c r="L1" s="266"/>
      <c r="M1" s="268"/>
    </row>
    <row r="2" spans="1:13" ht="11.25" x14ac:dyDescent="0.2">
      <c r="A2" s="269" t="s">
        <v>249</v>
      </c>
      <c r="B2" s="270"/>
      <c r="C2" s="270"/>
      <c r="D2" s="270"/>
      <c r="E2" s="270"/>
      <c r="F2" s="270"/>
      <c r="G2" s="271"/>
      <c r="H2" s="270"/>
      <c r="I2" s="270"/>
      <c r="J2" s="270"/>
      <c r="K2" s="270"/>
      <c r="L2" s="270"/>
      <c r="M2" s="272"/>
    </row>
    <row r="3" spans="1:13" ht="11.25" x14ac:dyDescent="0.2">
      <c r="A3" s="269" t="s">
        <v>250</v>
      </c>
      <c r="B3" s="270"/>
      <c r="C3" s="270"/>
      <c r="D3" s="270"/>
      <c r="E3" s="270"/>
      <c r="F3" s="270"/>
      <c r="G3" s="271"/>
      <c r="H3" s="270"/>
      <c r="I3" s="270"/>
      <c r="J3" s="270"/>
      <c r="K3" s="270"/>
      <c r="L3" s="270"/>
      <c r="M3" s="272"/>
    </row>
    <row r="4" spans="1:13" customFormat="1" ht="15" x14ac:dyDescent="0.25">
      <c r="A4" s="40"/>
      <c r="B4" s="40"/>
      <c r="C4" s="40"/>
      <c r="D4" s="40"/>
      <c r="E4" s="40"/>
      <c r="F4" s="40"/>
      <c r="G4" s="40"/>
      <c r="H4" s="40"/>
      <c r="I4" s="40"/>
      <c r="J4" s="40"/>
      <c r="K4" s="40"/>
      <c r="L4" s="40"/>
      <c r="M4" s="40"/>
    </row>
    <row r="5" spans="1:13" ht="11.25" x14ac:dyDescent="0.2">
      <c r="A5" s="202" t="s">
        <v>251</v>
      </c>
      <c r="B5" s="203"/>
      <c r="C5" s="203"/>
      <c r="D5" s="203"/>
      <c r="E5" s="203"/>
      <c r="F5" s="204"/>
      <c r="H5" s="202" t="s">
        <v>252</v>
      </c>
      <c r="I5" s="203"/>
      <c r="J5" s="203"/>
      <c r="K5" s="203"/>
      <c r="L5" s="203"/>
      <c r="M5" s="204"/>
    </row>
    <row r="6" spans="1:13" ht="11.25" x14ac:dyDescent="0.2">
      <c r="A6" s="48" t="s">
        <v>5</v>
      </c>
      <c r="B6" s="48" t="s">
        <v>6</v>
      </c>
      <c r="C6" s="48" t="s">
        <v>7</v>
      </c>
      <c r="D6" s="48" t="s">
        <v>8</v>
      </c>
      <c r="E6" s="48" t="s">
        <v>9</v>
      </c>
      <c r="F6" s="49" t="s">
        <v>10</v>
      </c>
      <c r="H6" s="48" t="s">
        <v>5</v>
      </c>
      <c r="I6" s="48" t="s">
        <v>6</v>
      </c>
      <c r="J6" s="48" t="s">
        <v>7</v>
      </c>
      <c r="K6" s="48" t="s">
        <v>8</v>
      </c>
      <c r="L6" s="48" t="s">
        <v>9</v>
      </c>
      <c r="M6" s="49" t="s">
        <v>10</v>
      </c>
    </row>
    <row r="7" spans="1:13" ht="11.25" x14ac:dyDescent="0.2">
      <c r="A7" s="3" t="s">
        <v>253</v>
      </c>
      <c r="B7" s="3" t="s">
        <v>254</v>
      </c>
      <c r="C7" s="4">
        <v>0</v>
      </c>
      <c r="D7" s="4">
        <v>0</v>
      </c>
      <c r="E7" s="4">
        <v>0</v>
      </c>
      <c r="F7" s="4">
        <v>0</v>
      </c>
      <c r="G7" s="2"/>
      <c r="H7" s="3" t="s">
        <v>253</v>
      </c>
      <c r="I7" s="3" t="s">
        <v>254</v>
      </c>
      <c r="J7" s="4">
        <v>0</v>
      </c>
      <c r="K7" s="4">
        <v>0</v>
      </c>
      <c r="L7" s="4">
        <v>0</v>
      </c>
      <c r="M7" s="4">
        <v>0</v>
      </c>
    </row>
    <row r="8" spans="1:13" ht="11.25" x14ac:dyDescent="0.2">
      <c r="A8" s="3"/>
      <c r="B8" s="3"/>
      <c r="C8" s="4"/>
      <c r="D8" s="4"/>
      <c r="E8" s="4"/>
      <c r="F8" s="4"/>
      <c r="G8" s="2"/>
      <c r="H8" s="3"/>
      <c r="I8" s="3"/>
      <c r="J8" s="4"/>
      <c r="K8" s="4"/>
      <c r="L8" s="4"/>
      <c r="M8" s="4"/>
    </row>
    <row r="9" spans="1:13" ht="11.25" x14ac:dyDescent="0.2">
      <c r="A9" s="262" t="s">
        <v>2</v>
      </c>
      <c r="B9" s="263"/>
      <c r="C9" s="263"/>
      <c r="D9" s="263"/>
      <c r="E9" s="263"/>
      <c r="F9" s="263"/>
      <c r="G9" s="263"/>
      <c r="H9" s="263"/>
      <c r="I9" s="263"/>
      <c r="J9" s="263"/>
      <c r="K9" s="263"/>
      <c r="L9" s="263"/>
      <c r="M9" s="264"/>
    </row>
    <row r="10" spans="1:13" ht="11.25" x14ac:dyDescent="0.2">
      <c r="A10" s="273" t="s">
        <v>3</v>
      </c>
      <c r="B10" s="257"/>
      <c r="C10" s="257"/>
      <c r="D10" s="257"/>
      <c r="E10" s="257"/>
      <c r="F10" s="274"/>
      <c r="H10" s="273" t="s">
        <v>4</v>
      </c>
      <c r="I10" s="257"/>
      <c r="J10" s="257"/>
      <c r="K10" s="257"/>
      <c r="L10" s="257"/>
      <c r="M10" s="274"/>
    </row>
    <row r="11" spans="1:13" ht="11.25" x14ac:dyDescent="0.2">
      <c r="A11" s="48" t="s">
        <v>5</v>
      </c>
      <c r="B11" s="48" t="s">
        <v>6</v>
      </c>
      <c r="C11" s="48" t="s">
        <v>7</v>
      </c>
      <c r="D11" s="48" t="s">
        <v>8</v>
      </c>
      <c r="E11" s="48" t="s">
        <v>9</v>
      </c>
      <c r="F11" s="49" t="s">
        <v>10</v>
      </c>
      <c r="H11" s="48" t="s">
        <v>5</v>
      </c>
      <c r="I11" s="48" t="s">
        <v>6</v>
      </c>
      <c r="J11" s="48" t="s">
        <v>7</v>
      </c>
      <c r="K11" s="48" t="s">
        <v>8</v>
      </c>
      <c r="L11" s="48" t="s">
        <v>9</v>
      </c>
      <c r="M11" s="49" t="s">
        <v>10</v>
      </c>
    </row>
    <row r="12" spans="1:13" s="50" customFormat="1" ht="11.25" x14ac:dyDescent="0.25">
      <c r="A12" s="3" t="s">
        <v>255</v>
      </c>
      <c r="B12" s="3" t="s">
        <v>16</v>
      </c>
      <c r="C12" s="4">
        <v>4</v>
      </c>
      <c r="D12" s="4">
        <v>0</v>
      </c>
      <c r="E12" s="4">
        <f>ROUND(C12+(D12/2),0)</f>
        <v>4</v>
      </c>
      <c r="F12" s="4">
        <v>4</v>
      </c>
      <c r="G12" s="11"/>
      <c r="H12" s="3" t="s">
        <v>256</v>
      </c>
      <c r="I12" s="3" t="s">
        <v>18</v>
      </c>
      <c r="J12" s="4">
        <v>4</v>
      </c>
      <c r="K12" s="4">
        <v>0</v>
      </c>
      <c r="L12" s="4">
        <f>ROUND(J12+(K12/2),0)</f>
        <v>4</v>
      </c>
      <c r="M12" s="4">
        <v>4</v>
      </c>
    </row>
    <row r="13" spans="1:13" s="50" customFormat="1" ht="11.25" x14ac:dyDescent="0.25">
      <c r="A13" s="3" t="s">
        <v>257</v>
      </c>
      <c r="B13" s="3" t="s">
        <v>20</v>
      </c>
      <c r="C13" s="4">
        <v>3</v>
      </c>
      <c r="D13" s="4">
        <v>0</v>
      </c>
      <c r="E13" s="4">
        <f>ROUND(C13+(D13/2),0)</f>
        <v>3</v>
      </c>
      <c r="F13" s="4">
        <v>3</v>
      </c>
      <c r="G13" s="11"/>
      <c r="H13" s="3" t="s">
        <v>21</v>
      </c>
      <c r="I13" s="8" t="s">
        <v>22</v>
      </c>
      <c r="J13" s="4">
        <v>3</v>
      </c>
      <c r="K13" s="4">
        <v>0</v>
      </c>
      <c r="L13" s="4">
        <f>ROUND(J13+(K13/2),0)</f>
        <v>3</v>
      </c>
      <c r="M13" s="4">
        <v>3</v>
      </c>
    </row>
    <row r="14" spans="1:13" s="50" customFormat="1" ht="11.25" x14ac:dyDescent="0.25">
      <c r="A14" s="3" t="s">
        <v>258</v>
      </c>
      <c r="B14" s="8" t="s">
        <v>12</v>
      </c>
      <c r="C14" s="4">
        <v>4</v>
      </c>
      <c r="D14" s="4">
        <v>0</v>
      </c>
      <c r="E14" s="4">
        <f>ROUND(C14+(D14/2),0)</f>
        <v>4</v>
      </c>
      <c r="F14" s="4">
        <v>4</v>
      </c>
      <c r="G14" s="11"/>
      <c r="H14" s="3" t="s">
        <v>259</v>
      </c>
      <c r="I14" s="8" t="s">
        <v>14</v>
      </c>
      <c r="J14" s="4">
        <v>4</v>
      </c>
      <c r="K14" s="4">
        <v>0</v>
      </c>
      <c r="L14" s="4">
        <f>ROUND(J14+(K14/2),0)</f>
        <v>4</v>
      </c>
      <c r="M14" s="4">
        <v>4</v>
      </c>
    </row>
    <row r="15" spans="1:13" s="52" customFormat="1" ht="11.25" x14ac:dyDescent="0.25">
      <c r="A15" s="16" t="s">
        <v>260</v>
      </c>
      <c r="B15" s="16" t="s">
        <v>28</v>
      </c>
      <c r="C15" s="17">
        <v>3</v>
      </c>
      <c r="D15" s="17">
        <v>1</v>
      </c>
      <c r="E15" s="51">
        <v>3.5</v>
      </c>
      <c r="F15" s="17">
        <v>4</v>
      </c>
      <c r="G15" s="15"/>
      <c r="H15" s="16" t="s">
        <v>261</v>
      </c>
      <c r="I15" s="16" t="s">
        <v>30</v>
      </c>
      <c r="J15" s="17">
        <v>3</v>
      </c>
      <c r="K15" s="17">
        <v>1</v>
      </c>
      <c r="L15" s="51">
        <v>3.5</v>
      </c>
      <c r="M15" s="17">
        <v>4</v>
      </c>
    </row>
    <row r="16" spans="1:13" s="50" customFormat="1" ht="11.25" x14ac:dyDescent="0.25">
      <c r="A16" s="8" t="s">
        <v>23</v>
      </c>
      <c r="B16" s="8" t="s">
        <v>24</v>
      </c>
      <c r="C16" s="9">
        <v>2</v>
      </c>
      <c r="D16" s="9">
        <v>0</v>
      </c>
      <c r="E16" s="9">
        <v>2</v>
      </c>
      <c r="F16" s="9">
        <v>4</v>
      </c>
      <c r="G16" s="18"/>
      <c r="H16" s="3" t="s">
        <v>262</v>
      </c>
      <c r="I16" s="16" t="s">
        <v>26</v>
      </c>
      <c r="J16" s="4">
        <v>3</v>
      </c>
      <c r="K16" s="4">
        <v>1</v>
      </c>
      <c r="L16" s="51">
        <v>3.5</v>
      </c>
      <c r="M16" s="4">
        <v>5</v>
      </c>
    </row>
    <row r="17" spans="1:19" s="50" customFormat="1" ht="11.45" customHeight="1" x14ac:dyDescent="0.25">
      <c r="A17" s="3" t="s">
        <v>263</v>
      </c>
      <c r="B17" s="3" t="s">
        <v>32</v>
      </c>
      <c r="C17" s="4">
        <v>3</v>
      </c>
      <c r="D17" s="4">
        <v>1</v>
      </c>
      <c r="E17" s="53">
        <v>3.5</v>
      </c>
      <c r="F17" s="4">
        <v>5</v>
      </c>
      <c r="G17" s="11"/>
      <c r="H17" s="11" t="s">
        <v>264</v>
      </c>
      <c r="I17" s="11" t="s">
        <v>34</v>
      </c>
      <c r="J17" s="19">
        <v>3</v>
      </c>
      <c r="K17" s="19">
        <v>1</v>
      </c>
      <c r="L17" s="51">
        <v>3.5</v>
      </c>
      <c r="M17" s="19">
        <v>4</v>
      </c>
    </row>
    <row r="18" spans="1:19" s="50" customFormat="1" ht="11.45" customHeight="1" x14ac:dyDescent="0.25">
      <c r="A18" s="11"/>
      <c r="B18" s="54" t="s">
        <v>47</v>
      </c>
      <c r="C18" s="55">
        <f>SUM(C12:C17)</f>
        <v>19</v>
      </c>
      <c r="D18" s="55">
        <f>SUM(D12:D17)</f>
        <v>2</v>
      </c>
      <c r="E18" s="55">
        <f>SUM(E12:E17)</f>
        <v>20</v>
      </c>
      <c r="F18" s="55">
        <f>SUM(F12:F17,F20:F22)</f>
        <v>30</v>
      </c>
      <c r="G18" s="11"/>
      <c r="H18" s="11"/>
      <c r="I18" s="54" t="s">
        <v>47</v>
      </c>
      <c r="J18" s="55">
        <f>SUM(J12:J17)</f>
        <v>20</v>
      </c>
      <c r="K18" s="55">
        <f>SUM(K12:K17)</f>
        <v>3</v>
      </c>
      <c r="L18" s="56">
        <f>SUM(L12:L17)</f>
        <v>21.5</v>
      </c>
      <c r="M18" s="55">
        <f>SUM(M12:M17,M20:M22)</f>
        <v>30</v>
      </c>
    </row>
    <row r="19" spans="1:19" s="50" customFormat="1" ht="11.45" customHeight="1" x14ac:dyDescent="0.25">
      <c r="A19" s="11"/>
      <c r="B19" s="11"/>
      <c r="C19" s="11"/>
      <c r="D19" s="11"/>
      <c r="E19" s="11"/>
      <c r="F19" s="11"/>
      <c r="G19" s="11"/>
      <c r="H19" s="11"/>
      <c r="I19" s="11"/>
      <c r="J19" s="11"/>
      <c r="K19" s="11"/>
      <c r="L19" s="11"/>
      <c r="M19" s="11"/>
    </row>
    <row r="20" spans="1:19" s="50" customFormat="1" ht="11.45" customHeight="1" x14ac:dyDescent="0.25">
      <c r="A20" s="3" t="s">
        <v>35</v>
      </c>
      <c r="B20" s="3" t="s">
        <v>36</v>
      </c>
      <c r="C20" s="4">
        <v>2</v>
      </c>
      <c r="D20" s="4">
        <v>0</v>
      </c>
      <c r="E20" s="4">
        <f>C20+(D20/2)</f>
        <v>2</v>
      </c>
      <c r="F20" s="4">
        <v>2</v>
      </c>
      <c r="G20" s="11"/>
      <c r="H20" s="3" t="s">
        <v>37</v>
      </c>
      <c r="I20" s="3" t="s">
        <v>38</v>
      </c>
      <c r="J20" s="4">
        <v>2</v>
      </c>
      <c r="K20" s="4">
        <v>0</v>
      </c>
      <c r="L20" s="4">
        <f>J20+(K20/2)</f>
        <v>2</v>
      </c>
      <c r="M20" s="4">
        <v>2</v>
      </c>
    </row>
    <row r="21" spans="1:19" s="50" customFormat="1" ht="11.45" customHeight="1" x14ac:dyDescent="0.25">
      <c r="A21" s="3" t="s">
        <v>39</v>
      </c>
      <c r="B21" s="3" t="s">
        <v>40</v>
      </c>
      <c r="C21" s="4">
        <v>2</v>
      </c>
      <c r="D21" s="4">
        <v>0</v>
      </c>
      <c r="E21" s="4">
        <f>C21+(D21/2)</f>
        <v>2</v>
      </c>
      <c r="F21" s="4">
        <v>2</v>
      </c>
      <c r="G21" s="11"/>
      <c r="H21" s="3" t="s">
        <v>41</v>
      </c>
      <c r="I21" s="3" t="s">
        <v>42</v>
      </c>
      <c r="J21" s="4">
        <v>2</v>
      </c>
      <c r="K21" s="4">
        <v>0</v>
      </c>
      <c r="L21" s="4">
        <f>J21+(K21/2)</f>
        <v>2</v>
      </c>
      <c r="M21" s="4">
        <v>2</v>
      </c>
    </row>
    <row r="22" spans="1:19" s="50" customFormat="1" ht="11.45" customHeight="1" x14ac:dyDescent="0.25">
      <c r="A22" s="3" t="s">
        <v>265</v>
      </c>
      <c r="B22" s="3" t="s">
        <v>44</v>
      </c>
      <c r="C22" s="4">
        <v>2</v>
      </c>
      <c r="D22" s="4">
        <v>0</v>
      </c>
      <c r="E22" s="4">
        <f>C22+(D22/2)</f>
        <v>2</v>
      </c>
      <c r="F22" s="4">
        <v>2</v>
      </c>
      <c r="G22" s="11"/>
      <c r="H22" s="3" t="s">
        <v>266</v>
      </c>
      <c r="I22" s="3" t="s">
        <v>46</v>
      </c>
      <c r="J22" s="4">
        <v>2</v>
      </c>
      <c r="K22" s="4">
        <v>0</v>
      </c>
      <c r="L22" s="4">
        <f>J22+(K22/2)</f>
        <v>2</v>
      </c>
      <c r="M22" s="4">
        <v>2</v>
      </c>
    </row>
    <row r="23" spans="1:19" s="50" customFormat="1" ht="11.45" customHeight="1" x14ac:dyDescent="0.25">
      <c r="A23" s="3"/>
      <c r="B23" s="3"/>
      <c r="C23" s="4"/>
      <c r="D23" s="4"/>
      <c r="E23" s="4"/>
      <c r="F23" s="4"/>
      <c r="G23" s="11"/>
      <c r="H23" s="3"/>
      <c r="I23" s="3"/>
      <c r="J23" s="4"/>
      <c r="K23" s="4"/>
      <c r="L23" s="4"/>
      <c r="M23" s="4"/>
    </row>
    <row r="24" spans="1:19" s="50" customFormat="1" ht="11.45" customHeight="1" x14ac:dyDescent="0.25">
      <c r="A24" s="275" t="s">
        <v>48</v>
      </c>
      <c r="B24" s="276"/>
      <c r="C24" s="276"/>
      <c r="D24" s="276"/>
      <c r="E24" s="276"/>
      <c r="F24" s="276"/>
      <c r="G24" s="263"/>
      <c r="H24" s="276"/>
      <c r="I24" s="276"/>
      <c r="J24" s="276"/>
      <c r="K24" s="276"/>
      <c r="L24" s="276"/>
      <c r="M24" s="277"/>
    </row>
    <row r="25" spans="1:19" s="50" customFormat="1" ht="11.45" customHeight="1" x14ac:dyDescent="0.2">
      <c r="A25" s="273" t="s">
        <v>49</v>
      </c>
      <c r="B25" s="257"/>
      <c r="C25" s="257"/>
      <c r="D25" s="257"/>
      <c r="E25" s="257"/>
      <c r="F25" s="274"/>
      <c r="G25" s="47"/>
      <c r="H25" s="273" t="s">
        <v>50</v>
      </c>
      <c r="I25" s="257"/>
      <c r="J25" s="257"/>
      <c r="K25" s="257"/>
      <c r="L25" s="257"/>
      <c r="M25" s="274"/>
    </row>
    <row r="26" spans="1:19" s="50" customFormat="1" ht="11.45" customHeight="1" x14ac:dyDescent="0.2">
      <c r="A26" s="48" t="s">
        <v>5</v>
      </c>
      <c r="B26" s="48" t="s">
        <v>6</v>
      </c>
      <c r="C26" s="48" t="s">
        <v>7</v>
      </c>
      <c r="D26" s="48" t="s">
        <v>8</v>
      </c>
      <c r="E26" s="48" t="s">
        <v>9</v>
      </c>
      <c r="F26" s="49" t="s">
        <v>10</v>
      </c>
      <c r="G26" s="47"/>
      <c r="H26" s="48" t="s">
        <v>5</v>
      </c>
      <c r="I26" s="48" t="s">
        <v>6</v>
      </c>
      <c r="J26" s="48" t="s">
        <v>7</v>
      </c>
      <c r="K26" s="48" t="s">
        <v>8</v>
      </c>
      <c r="L26" s="48" t="s">
        <v>9</v>
      </c>
      <c r="M26" s="49" t="s">
        <v>10</v>
      </c>
    </row>
    <row r="27" spans="1:19" s="50" customFormat="1" ht="11.45" customHeight="1" x14ac:dyDescent="0.25">
      <c r="A27" s="3" t="s">
        <v>51</v>
      </c>
      <c r="B27" s="3" t="s">
        <v>52</v>
      </c>
      <c r="C27" s="4">
        <v>2</v>
      </c>
      <c r="D27" s="4">
        <v>0</v>
      </c>
      <c r="E27" s="4">
        <f>C27+(D27/2)</f>
        <v>2</v>
      </c>
      <c r="F27" s="4">
        <v>2</v>
      </c>
      <c r="G27" s="11"/>
      <c r="H27" s="3" t="s">
        <v>53</v>
      </c>
      <c r="I27" s="3" t="s">
        <v>54</v>
      </c>
      <c r="J27" s="4">
        <v>2</v>
      </c>
      <c r="K27" s="4">
        <v>0</v>
      </c>
      <c r="L27" s="4">
        <f>J27+(K27/2)</f>
        <v>2</v>
      </c>
      <c r="M27" s="4">
        <v>2</v>
      </c>
      <c r="N27" s="57"/>
      <c r="O27" s="57"/>
      <c r="P27" s="278"/>
      <c r="Q27" s="278"/>
      <c r="R27" s="278"/>
      <c r="S27" s="278"/>
    </row>
    <row r="28" spans="1:19" s="50" customFormat="1" ht="11.45" customHeight="1" x14ac:dyDescent="0.25">
      <c r="A28" s="11" t="s">
        <v>267</v>
      </c>
      <c r="B28" s="3" t="s">
        <v>56</v>
      </c>
      <c r="C28" s="4">
        <v>3</v>
      </c>
      <c r="D28" s="4">
        <v>0</v>
      </c>
      <c r="E28" s="4">
        <f>C28+(D28/2)</f>
        <v>3</v>
      </c>
      <c r="F28" s="4">
        <v>4</v>
      </c>
      <c r="G28" s="11"/>
      <c r="H28" s="3" t="s">
        <v>268</v>
      </c>
      <c r="I28" s="3" t="s">
        <v>127</v>
      </c>
      <c r="J28" s="4">
        <v>3</v>
      </c>
      <c r="K28" s="4">
        <v>0</v>
      </c>
      <c r="L28" s="4">
        <f>J28+(K28/2)</f>
        <v>3</v>
      </c>
      <c r="M28" s="4">
        <v>4</v>
      </c>
      <c r="N28" s="57"/>
      <c r="O28" s="57"/>
      <c r="P28" s="279"/>
      <c r="Q28" s="279"/>
      <c r="R28" s="279"/>
      <c r="S28" s="279"/>
    </row>
    <row r="29" spans="1:19" s="50" customFormat="1" ht="11.45" customHeight="1" x14ac:dyDescent="0.25">
      <c r="A29" s="3" t="s">
        <v>269</v>
      </c>
      <c r="B29" s="3" t="s">
        <v>72</v>
      </c>
      <c r="C29" s="4">
        <v>3</v>
      </c>
      <c r="D29" s="4">
        <v>0</v>
      </c>
      <c r="E29" s="4">
        <f>C29+(D29/2)</f>
        <v>3</v>
      </c>
      <c r="F29" s="4">
        <v>4</v>
      </c>
      <c r="G29" s="11"/>
      <c r="H29" s="135" t="s">
        <v>57</v>
      </c>
      <c r="I29" s="135" t="s">
        <v>58</v>
      </c>
      <c r="J29" s="134">
        <v>3</v>
      </c>
      <c r="K29" s="134">
        <v>2</v>
      </c>
      <c r="L29" s="134">
        <v>4</v>
      </c>
      <c r="M29" s="134">
        <v>5</v>
      </c>
    </row>
    <row r="30" spans="1:19" s="50" customFormat="1" ht="11.45" customHeight="1" x14ac:dyDescent="0.25">
      <c r="A30" s="135" t="s">
        <v>59</v>
      </c>
      <c r="B30" s="135" t="s">
        <v>60</v>
      </c>
      <c r="C30" s="134">
        <v>3</v>
      </c>
      <c r="D30" s="134">
        <v>2</v>
      </c>
      <c r="E30" s="134">
        <f>C30+(D30/2)</f>
        <v>4</v>
      </c>
      <c r="F30" s="134">
        <v>6</v>
      </c>
      <c r="G30" s="11"/>
      <c r="H30" s="3" t="s">
        <v>61</v>
      </c>
      <c r="I30" s="3" t="s">
        <v>62</v>
      </c>
      <c r="J30" s="4">
        <v>3</v>
      </c>
      <c r="K30" s="4">
        <v>2</v>
      </c>
      <c r="L30" s="4">
        <v>4</v>
      </c>
      <c r="M30" s="4">
        <v>6</v>
      </c>
    </row>
    <row r="31" spans="1:19" s="50" customFormat="1" ht="11.45" customHeight="1" x14ac:dyDescent="0.25">
      <c r="A31" s="135" t="s">
        <v>63</v>
      </c>
      <c r="B31" s="135" t="s">
        <v>64</v>
      </c>
      <c r="C31" s="134">
        <v>3</v>
      </c>
      <c r="D31" s="134">
        <v>0</v>
      </c>
      <c r="E31" s="134">
        <f>C31+(D31/2)</f>
        <v>3</v>
      </c>
      <c r="F31" s="134">
        <v>4</v>
      </c>
      <c r="G31" s="11"/>
      <c r="H31" s="11" t="s">
        <v>65</v>
      </c>
      <c r="I31" s="3" t="s">
        <v>66</v>
      </c>
      <c r="J31" s="25">
        <v>3</v>
      </c>
      <c r="K31" s="25">
        <v>0</v>
      </c>
      <c r="L31" s="25">
        <f>J31+(K31/2)</f>
        <v>3</v>
      </c>
      <c r="M31" s="25">
        <v>5</v>
      </c>
    </row>
    <row r="32" spans="1:19" s="50" customFormat="1" ht="11.45" customHeight="1" x14ac:dyDescent="0.25">
      <c r="A32" s="11" t="s">
        <v>270</v>
      </c>
      <c r="B32" s="16" t="s">
        <v>271</v>
      </c>
      <c r="C32" s="4">
        <v>4</v>
      </c>
      <c r="D32" s="4">
        <v>0</v>
      </c>
      <c r="E32" s="4">
        <v>4</v>
      </c>
      <c r="F32" s="4">
        <v>6</v>
      </c>
      <c r="G32" s="11"/>
      <c r="H32" s="11" t="s">
        <v>69</v>
      </c>
      <c r="I32" s="3" t="s">
        <v>70</v>
      </c>
      <c r="J32" s="4">
        <v>3</v>
      </c>
      <c r="K32" s="4">
        <v>0</v>
      </c>
      <c r="L32" s="4">
        <v>3</v>
      </c>
      <c r="M32" s="4">
        <v>4</v>
      </c>
    </row>
    <row r="33" spans="1:19" s="50" customFormat="1" ht="11.45" customHeight="1" x14ac:dyDescent="0.25">
      <c r="A33" s="3" t="s">
        <v>272</v>
      </c>
      <c r="B33" s="26" t="s">
        <v>76</v>
      </c>
      <c r="C33" s="4">
        <v>3</v>
      </c>
      <c r="D33" s="4">
        <v>0</v>
      </c>
      <c r="E33" s="4">
        <v>3</v>
      </c>
      <c r="F33" s="4">
        <v>4</v>
      </c>
      <c r="G33" s="11"/>
      <c r="H33" s="11" t="s">
        <v>273</v>
      </c>
      <c r="I33" s="3" t="s">
        <v>274</v>
      </c>
      <c r="J33" s="25">
        <v>3</v>
      </c>
      <c r="K33" s="25">
        <v>0</v>
      </c>
      <c r="L33" s="25">
        <v>3</v>
      </c>
      <c r="M33" s="25">
        <v>4</v>
      </c>
    </row>
    <row r="34" spans="1:19" s="50" customFormat="1" ht="11.45" customHeight="1" x14ac:dyDescent="0.25">
      <c r="A34" s="57"/>
      <c r="B34" s="58" t="s">
        <v>47</v>
      </c>
      <c r="C34" s="59">
        <f>SUM(C27:C33)</f>
        <v>21</v>
      </c>
      <c r="D34" s="59">
        <f>SUM(D27:D33)</f>
        <v>2</v>
      </c>
      <c r="E34" s="59">
        <f>SUM(E27:E33)</f>
        <v>22</v>
      </c>
      <c r="F34" s="59">
        <f>SUM(F27:F33)</f>
        <v>30</v>
      </c>
      <c r="H34" s="57"/>
      <c r="I34" s="58" t="s">
        <v>47</v>
      </c>
      <c r="J34" s="59">
        <f>SUM(J27:J33)</f>
        <v>20</v>
      </c>
      <c r="K34" s="59">
        <f>SUM(K27:K33)</f>
        <v>4</v>
      </c>
      <c r="L34" s="59">
        <f>SUM(L27:L33)</f>
        <v>22</v>
      </c>
      <c r="M34" s="59">
        <f>SUM(M27:M33)</f>
        <v>30</v>
      </c>
    </row>
    <row r="35" spans="1:19" s="50" customFormat="1" ht="11.45" customHeight="1" x14ac:dyDescent="0.25">
      <c r="A35" s="57"/>
      <c r="B35" s="60"/>
      <c r="C35" s="61"/>
      <c r="D35" s="61"/>
      <c r="E35" s="61"/>
      <c r="F35" s="61"/>
      <c r="H35" s="57"/>
      <c r="I35" s="60"/>
      <c r="J35" s="61"/>
      <c r="K35" s="61"/>
      <c r="L35" s="61"/>
      <c r="M35" s="61"/>
    </row>
    <row r="36" spans="1:19" s="50" customFormat="1" ht="11.45" customHeight="1" x14ac:dyDescent="0.25">
      <c r="A36" s="275" t="s">
        <v>79</v>
      </c>
      <c r="B36" s="276"/>
      <c r="C36" s="276"/>
      <c r="D36" s="276"/>
      <c r="E36" s="276"/>
      <c r="F36" s="276"/>
      <c r="G36" s="263"/>
      <c r="H36" s="276"/>
      <c r="I36" s="276"/>
      <c r="J36" s="276"/>
      <c r="K36" s="276"/>
      <c r="L36" s="276"/>
      <c r="M36" s="277"/>
    </row>
    <row r="37" spans="1:19" s="50" customFormat="1" ht="11.45" customHeight="1" x14ac:dyDescent="0.2">
      <c r="A37" s="273" t="s">
        <v>80</v>
      </c>
      <c r="B37" s="257"/>
      <c r="C37" s="257"/>
      <c r="D37" s="257"/>
      <c r="E37" s="257"/>
      <c r="F37" s="280"/>
      <c r="G37" s="62"/>
      <c r="H37" s="281" t="s">
        <v>81</v>
      </c>
      <c r="I37" s="257"/>
      <c r="J37" s="257"/>
      <c r="K37" s="257"/>
      <c r="L37" s="257"/>
      <c r="M37" s="274"/>
    </row>
    <row r="38" spans="1:19" s="50" customFormat="1" ht="11.45" customHeight="1" x14ac:dyDescent="0.2">
      <c r="A38" s="48" t="s">
        <v>5</v>
      </c>
      <c r="B38" s="48" t="s">
        <v>6</v>
      </c>
      <c r="C38" s="48" t="s">
        <v>7</v>
      </c>
      <c r="D38" s="48" t="s">
        <v>8</v>
      </c>
      <c r="E38" s="48" t="s">
        <v>9</v>
      </c>
      <c r="F38" s="49" t="s">
        <v>10</v>
      </c>
      <c r="G38" s="47"/>
      <c r="H38" s="48" t="s">
        <v>5</v>
      </c>
      <c r="I38" s="48" t="s">
        <v>6</v>
      </c>
      <c r="J38" s="48" t="s">
        <v>7</v>
      </c>
      <c r="K38" s="48" t="s">
        <v>8</v>
      </c>
      <c r="L38" s="48" t="s">
        <v>9</v>
      </c>
      <c r="M38" s="49" t="s">
        <v>10</v>
      </c>
    </row>
    <row r="39" spans="1:19" s="50" customFormat="1" ht="11.45" customHeight="1" x14ac:dyDescent="0.25">
      <c r="A39" s="8" t="s">
        <v>82</v>
      </c>
      <c r="B39" s="135" t="s">
        <v>83</v>
      </c>
      <c r="C39" s="9">
        <v>0</v>
      </c>
      <c r="D39" s="9">
        <v>0</v>
      </c>
      <c r="E39" s="134">
        <f>ROUND(C39+(D39/2),0)</f>
        <v>0</v>
      </c>
      <c r="F39" s="9">
        <v>6</v>
      </c>
      <c r="G39" s="11"/>
      <c r="H39" s="3" t="s">
        <v>275</v>
      </c>
      <c r="I39" s="3" t="s">
        <v>85</v>
      </c>
      <c r="J39" s="4">
        <v>3</v>
      </c>
      <c r="K39" s="4">
        <v>0</v>
      </c>
      <c r="L39" s="4">
        <f>J39+(K39/2)</f>
        <v>3</v>
      </c>
      <c r="M39" s="4">
        <v>4</v>
      </c>
    </row>
    <row r="40" spans="1:19" s="50" customFormat="1" ht="11.45" customHeight="1" x14ac:dyDescent="0.25">
      <c r="A40" s="15" t="s">
        <v>276</v>
      </c>
      <c r="B40" s="15" t="s">
        <v>94</v>
      </c>
      <c r="C40" s="134">
        <v>3</v>
      </c>
      <c r="D40" s="134">
        <v>1</v>
      </c>
      <c r="E40" s="53">
        <v>3.5</v>
      </c>
      <c r="F40" s="134">
        <v>4</v>
      </c>
      <c r="G40" s="3"/>
      <c r="H40" s="11" t="s">
        <v>88</v>
      </c>
      <c r="I40" s="16" t="s">
        <v>89</v>
      </c>
      <c r="J40" s="25">
        <v>3</v>
      </c>
      <c r="K40" s="25">
        <v>0</v>
      </c>
      <c r="L40" s="25">
        <v>3</v>
      </c>
      <c r="M40" s="25">
        <v>3</v>
      </c>
    </row>
    <row r="41" spans="1:19" s="50" customFormat="1" ht="11.45" customHeight="1" x14ac:dyDescent="0.25">
      <c r="A41" s="135" t="s">
        <v>86</v>
      </c>
      <c r="B41" s="16" t="s">
        <v>87</v>
      </c>
      <c r="C41" s="134">
        <v>3</v>
      </c>
      <c r="D41" s="134">
        <v>0</v>
      </c>
      <c r="E41" s="134">
        <f>ROUND(C41+(D41/2),0)</f>
        <v>3</v>
      </c>
      <c r="F41" s="134">
        <v>3</v>
      </c>
      <c r="G41" s="3"/>
      <c r="H41" s="3" t="s">
        <v>277</v>
      </c>
      <c r="I41" s="3" t="s">
        <v>278</v>
      </c>
      <c r="J41" s="4">
        <v>2</v>
      </c>
      <c r="K41" s="4">
        <v>0</v>
      </c>
      <c r="L41" s="4">
        <v>2</v>
      </c>
      <c r="M41" s="4">
        <v>4</v>
      </c>
      <c r="N41" s="57"/>
      <c r="O41" s="57"/>
      <c r="P41" s="63"/>
      <c r="Q41" s="63"/>
      <c r="R41" s="63"/>
      <c r="S41" s="63"/>
    </row>
    <row r="42" spans="1:19" s="50" customFormat="1" ht="11.45" customHeight="1" x14ac:dyDescent="0.25">
      <c r="A42" s="3" t="s">
        <v>279</v>
      </c>
      <c r="B42" s="3" t="s">
        <v>117</v>
      </c>
      <c r="C42" s="4">
        <v>3</v>
      </c>
      <c r="D42" s="4">
        <v>0</v>
      </c>
      <c r="E42" s="4">
        <f>ROUND(C42+(D42/2),0)</f>
        <v>3</v>
      </c>
      <c r="F42" s="4">
        <v>3</v>
      </c>
      <c r="G42" s="3"/>
      <c r="H42" s="11" t="s">
        <v>280</v>
      </c>
      <c r="I42" s="11" t="s">
        <v>281</v>
      </c>
      <c r="J42" s="4">
        <v>3</v>
      </c>
      <c r="K42" s="4">
        <v>0</v>
      </c>
      <c r="L42" s="4">
        <v>3</v>
      </c>
      <c r="M42" s="4">
        <v>5</v>
      </c>
    </row>
    <row r="43" spans="1:19" s="50" customFormat="1" ht="11.45" customHeight="1" x14ac:dyDescent="0.25">
      <c r="A43" s="11" t="s">
        <v>90</v>
      </c>
      <c r="B43" s="3" t="s">
        <v>91</v>
      </c>
      <c r="C43" s="4">
        <v>3</v>
      </c>
      <c r="D43" s="4">
        <v>0</v>
      </c>
      <c r="E43" s="4">
        <f>C43+(D43/2)</f>
        <v>3</v>
      </c>
      <c r="F43" s="4">
        <v>4</v>
      </c>
      <c r="G43" s="11"/>
      <c r="H43" s="11" t="s">
        <v>282</v>
      </c>
      <c r="I43" s="3" t="s">
        <v>123</v>
      </c>
      <c r="J43" s="4">
        <v>3</v>
      </c>
      <c r="K43" s="4">
        <v>0</v>
      </c>
      <c r="L43" s="4">
        <v>3</v>
      </c>
      <c r="M43" s="4">
        <v>4</v>
      </c>
    </row>
    <row r="44" spans="1:19" s="50" customFormat="1" ht="11.45" customHeight="1" x14ac:dyDescent="0.25">
      <c r="A44" s="11"/>
      <c r="B44" s="29" t="s">
        <v>99</v>
      </c>
      <c r="C44" s="4">
        <v>3</v>
      </c>
      <c r="D44" s="4">
        <v>0</v>
      </c>
      <c r="E44" s="4">
        <v>3</v>
      </c>
      <c r="F44" s="4">
        <v>4</v>
      </c>
      <c r="G44" s="11"/>
      <c r="H44" s="3"/>
      <c r="I44" s="29" t="s">
        <v>99</v>
      </c>
      <c r="J44" s="4">
        <v>3</v>
      </c>
      <c r="K44" s="4">
        <v>0</v>
      </c>
      <c r="L44" s="4">
        <v>3</v>
      </c>
      <c r="M44" s="4">
        <v>4</v>
      </c>
    </row>
    <row r="45" spans="1:19" ht="11.45" customHeight="1" x14ac:dyDescent="0.2">
      <c r="A45" s="11"/>
      <c r="B45" s="29" t="s">
        <v>100</v>
      </c>
      <c r="C45" s="4">
        <v>3</v>
      </c>
      <c r="D45" s="4">
        <v>0</v>
      </c>
      <c r="E45" s="4">
        <v>3</v>
      </c>
      <c r="F45" s="4">
        <v>4</v>
      </c>
      <c r="G45" s="11"/>
      <c r="H45" s="11"/>
      <c r="I45" s="29" t="s">
        <v>100</v>
      </c>
      <c r="J45" s="4">
        <v>3</v>
      </c>
      <c r="K45" s="4">
        <v>0</v>
      </c>
      <c r="L45" s="4">
        <v>3</v>
      </c>
      <c r="M45" s="4">
        <v>4</v>
      </c>
    </row>
    <row r="46" spans="1:19" ht="11.45" customHeight="1" x14ac:dyDescent="0.2">
      <c r="A46" s="11"/>
      <c r="B46" s="30" t="s">
        <v>102</v>
      </c>
      <c r="C46" s="31">
        <v>2</v>
      </c>
      <c r="D46" s="31">
        <v>0</v>
      </c>
      <c r="E46" s="31">
        <f>ROUND(C46+(D46/2),0)</f>
        <v>2</v>
      </c>
      <c r="F46" s="31">
        <v>2</v>
      </c>
      <c r="G46" s="3"/>
      <c r="H46" s="11"/>
      <c r="I46" s="30" t="s">
        <v>102</v>
      </c>
      <c r="J46" s="31">
        <v>2</v>
      </c>
      <c r="K46" s="31">
        <v>0</v>
      </c>
      <c r="L46" s="31">
        <f>J46+(K46/2)</f>
        <v>2</v>
      </c>
      <c r="M46" s="31">
        <v>2</v>
      </c>
    </row>
    <row r="47" spans="1:19" ht="11.45" customHeight="1" x14ac:dyDescent="0.2">
      <c r="A47" s="57"/>
      <c r="B47" s="64" t="s">
        <v>47</v>
      </c>
      <c r="C47" s="65">
        <f>SUM(C39:C46)</f>
        <v>20</v>
      </c>
      <c r="D47" s="65">
        <f>SUM(D39:D46)</f>
        <v>1</v>
      </c>
      <c r="E47" s="66">
        <f>SUM(E39:E46)</f>
        <v>20.5</v>
      </c>
      <c r="F47" s="65">
        <f>SUM(F39:F46)</f>
        <v>30</v>
      </c>
      <c r="G47" s="57"/>
      <c r="H47" s="57"/>
      <c r="I47" s="64" t="s">
        <v>47</v>
      </c>
      <c r="J47" s="65">
        <f>SUM(J39:J46)</f>
        <v>22</v>
      </c>
      <c r="K47" s="65">
        <f>SUM(K39:K46)</f>
        <v>0</v>
      </c>
      <c r="L47" s="65">
        <f>SUM(L39:L46)</f>
        <v>22</v>
      </c>
      <c r="M47" s="65">
        <f>SUM(M39:M46)</f>
        <v>30</v>
      </c>
    </row>
    <row r="48" spans="1:19" ht="11.45" customHeight="1" x14ac:dyDescent="0.2">
      <c r="A48" s="3"/>
      <c r="B48" s="3"/>
      <c r="C48" s="4"/>
      <c r="D48" s="4"/>
      <c r="E48" s="4"/>
      <c r="F48" s="4"/>
      <c r="G48" s="3"/>
      <c r="H48" s="34"/>
      <c r="I48" s="34"/>
      <c r="J48" s="4"/>
      <c r="K48" s="4"/>
      <c r="L48" s="4"/>
      <c r="M48" s="4"/>
    </row>
    <row r="49" spans="1:13" s="50" customFormat="1" ht="11.25" x14ac:dyDescent="0.25">
      <c r="A49" s="282" t="s">
        <v>103</v>
      </c>
      <c r="B49" s="283"/>
      <c r="C49" s="67"/>
      <c r="D49" s="67"/>
      <c r="E49" s="67"/>
      <c r="F49" s="68"/>
      <c r="G49" s="57"/>
      <c r="H49" s="282" t="s">
        <v>103</v>
      </c>
      <c r="I49" s="283"/>
      <c r="J49" s="67"/>
      <c r="K49" s="67"/>
      <c r="L49" s="67"/>
      <c r="M49" s="68"/>
    </row>
    <row r="50" spans="1:13" s="2" customFormat="1" ht="11.25" x14ac:dyDescent="0.2">
      <c r="A50" s="11" t="s">
        <v>104</v>
      </c>
      <c r="B50" s="3" t="s">
        <v>105</v>
      </c>
      <c r="C50" s="4">
        <v>3</v>
      </c>
      <c r="D50" s="4">
        <v>0</v>
      </c>
      <c r="E50" s="4">
        <f>C50+(D50/2)</f>
        <v>3</v>
      </c>
      <c r="F50" s="4">
        <v>4</v>
      </c>
      <c r="G50" s="3"/>
      <c r="H50" s="11" t="s">
        <v>106</v>
      </c>
      <c r="I50" s="3" t="s">
        <v>107</v>
      </c>
      <c r="J50" s="4">
        <v>3</v>
      </c>
      <c r="K50" s="4">
        <v>0</v>
      </c>
      <c r="L50" s="4">
        <v>3</v>
      </c>
      <c r="M50" s="4">
        <v>4</v>
      </c>
    </row>
    <row r="51" spans="1:13" s="2" customFormat="1" ht="11.25" x14ac:dyDescent="0.2">
      <c r="A51" s="3" t="s">
        <v>108</v>
      </c>
      <c r="B51" s="3" t="s">
        <v>109</v>
      </c>
      <c r="C51" s="4">
        <v>3</v>
      </c>
      <c r="D51" s="4">
        <v>0</v>
      </c>
      <c r="E51" s="4">
        <f>ROUND(C51+(D51/2),0)</f>
        <v>3</v>
      </c>
      <c r="F51" s="4">
        <v>4</v>
      </c>
      <c r="G51" s="3"/>
      <c r="H51" s="3" t="s">
        <v>110</v>
      </c>
      <c r="I51" s="3" t="s">
        <v>111</v>
      </c>
      <c r="J51" s="4">
        <v>3</v>
      </c>
      <c r="K51" s="4">
        <v>0</v>
      </c>
      <c r="L51" s="4">
        <v>3</v>
      </c>
      <c r="M51" s="4">
        <v>4</v>
      </c>
    </row>
    <row r="52" spans="1:13" s="2" customFormat="1" ht="11.25" x14ac:dyDescent="0.2">
      <c r="A52" s="3" t="s">
        <v>112</v>
      </c>
      <c r="B52" s="3" t="s">
        <v>113</v>
      </c>
      <c r="C52" s="4">
        <v>3</v>
      </c>
      <c r="D52" s="4">
        <v>0</v>
      </c>
      <c r="E52" s="4">
        <f>ROUND(C52+(D52/2),0)</f>
        <v>3</v>
      </c>
      <c r="F52" s="4">
        <v>4</v>
      </c>
      <c r="G52" s="3"/>
      <c r="H52" s="3" t="s">
        <v>114</v>
      </c>
      <c r="I52" s="3" t="s">
        <v>115</v>
      </c>
      <c r="J52" s="4">
        <v>3</v>
      </c>
      <c r="K52" s="4">
        <v>0</v>
      </c>
      <c r="L52" s="4">
        <v>3</v>
      </c>
      <c r="M52" s="4">
        <v>4</v>
      </c>
    </row>
    <row r="53" spans="1:13" ht="11.25" x14ac:dyDescent="0.2">
      <c r="A53" s="3"/>
      <c r="B53" s="3"/>
      <c r="C53" s="4"/>
      <c r="D53" s="4"/>
      <c r="E53" s="4"/>
      <c r="F53" s="4"/>
      <c r="G53" s="3"/>
      <c r="H53" s="3"/>
      <c r="I53" s="3"/>
      <c r="J53" s="4"/>
      <c r="K53" s="4"/>
      <c r="L53" s="4"/>
      <c r="M53" s="4"/>
    </row>
    <row r="54" spans="1:13" ht="11.25" x14ac:dyDescent="0.2">
      <c r="A54" s="284" t="s">
        <v>136</v>
      </c>
      <c r="B54" s="284"/>
      <c r="C54" s="284"/>
      <c r="D54" s="284"/>
      <c r="E54" s="284"/>
      <c r="F54" s="284"/>
      <c r="G54" s="57"/>
      <c r="H54" s="284" t="s">
        <v>136</v>
      </c>
      <c r="I54" s="284"/>
      <c r="J54" s="284"/>
      <c r="K54" s="284"/>
      <c r="L54" s="284"/>
      <c r="M54" s="284"/>
    </row>
    <row r="55" spans="1:13" s="2" customFormat="1" ht="11.25" x14ac:dyDescent="0.2">
      <c r="A55" s="3" t="s">
        <v>137</v>
      </c>
      <c r="B55" s="3" t="s">
        <v>138</v>
      </c>
      <c r="C55" s="4">
        <v>2</v>
      </c>
      <c r="D55" s="4">
        <v>0</v>
      </c>
      <c r="E55" s="4">
        <f t="shared" ref="E55:E60" si="0">ROUND(C55+(D55/2),0)</f>
        <v>2</v>
      </c>
      <c r="F55" s="4">
        <v>2</v>
      </c>
      <c r="G55" s="3"/>
      <c r="H55" s="3" t="s">
        <v>139</v>
      </c>
      <c r="I55" s="3" t="s">
        <v>140</v>
      </c>
      <c r="J55" s="4">
        <v>2</v>
      </c>
      <c r="K55" s="4">
        <v>0</v>
      </c>
      <c r="L55" s="4">
        <f t="shared" ref="L55:L60" si="1">ROUND(J55+(K55/2),0)</f>
        <v>2</v>
      </c>
      <c r="M55" s="4">
        <v>2</v>
      </c>
    </row>
    <row r="56" spans="1:13" s="2" customFormat="1" ht="11.25" x14ac:dyDescent="0.2">
      <c r="A56" s="3" t="s">
        <v>141</v>
      </c>
      <c r="B56" s="3" t="s">
        <v>142</v>
      </c>
      <c r="C56" s="4">
        <v>2</v>
      </c>
      <c r="D56" s="4">
        <v>0</v>
      </c>
      <c r="E56" s="4">
        <f t="shared" si="0"/>
        <v>2</v>
      </c>
      <c r="F56" s="4">
        <v>2</v>
      </c>
      <c r="G56" s="3"/>
      <c r="H56" s="3" t="s">
        <v>143</v>
      </c>
      <c r="I56" s="8" t="s">
        <v>144</v>
      </c>
      <c r="J56" s="4">
        <v>2</v>
      </c>
      <c r="K56" s="4">
        <v>0</v>
      </c>
      <c r="L56" s="4">
        <f t="shared" si="1"/>
        <v>2</v>
      </c>
      <c r="M56" s="4">
        <v>2</v>
      </c>
    </row>
    <row r="57" spans="1:13" s="2" customFormat="1" ht="11.25" x14ac:dyDescent="0.2">
      <c r="A57" s="3" t="s">
        <v>145</v>
      </c>
      <c r="B57" s="3" t="s">
        <v>146</v>
      </c>
      <c r="C57" s="4">
        <v>2</v>
      </c>
      <c r="D57" s="4">
        <v>0</v>
      </c>
      <c r="E57" s="4">
        <f t="shared" si="0"/>
        <v>2</v>
      </c>
      <c r="F57" s="4">
        <v>2</v>
      </c>
      <c r="G57" s="3"/>
      <c r="H57" s="3" t="s">
        <v>147</v>
      </c>
      <c r="I57" s="3" t="s">
        <v>148</v>
      </c>
      <c r="J57" s="4">
        <v>2</v>
      </c>
      <c r="K57" s="4">
        <v>0</v>
      </c>
      <c r="L57" s="4">
        <f t="shared" si="1"/>
        <v>2</v>
      </c>
      <c r="M57" s="4">
        <v>2</v>
      </c>
    </row>
    <row r="58" spans="1:13" s="2" customFormat="1" ht="11.25" x14ac:dyDescent="0.2">
      <c r="A58" s="3" t="s">
        <v>149</v>
      </c>
      <c r="B58" s="3" t="s">
        <v>150</v>
      </c>
      <c r="C58" s="4">
        <v>2</v>
      </c>
      <c r="D58" s="4">
        <v>0</v>
      </c>
      <c r="E58" s="4">
        <f t="shared" si="0"/>
        <v>2</v>
      </c>
      <c r="F58" s="4">
        <v>2</v>
      </c>
      <c r="H58" s="3" t="s">
        <v>283</v>
      </c>
      <c r="I58" s="3" t="s">
        <v>284</v>
      </c>
      <c r="J58" s="4">
        <v>2</v>
      </c>
      <c r="K58" s="4">
        <v>0</v>
      </c>
      <c r="L58" s="4">
        <f t="shared" si="1"/>
        <v>2</v>
      </c>
      <c r="M58" s="4">
        <v>2</v>
      </c>
    </row>
    <row r="59" spans="1:13" s="2" customFormat="1" ht="11.25" x14ac:dyDescent="0.2">
      <c r="A59" s="3" t="s">
        <v>285</v>
      </c>
      <c r="B59" s="28" t="s">
        <v>286</v>
      </c>
      <c r="C59" s="25">
        <v>2</v>
      </c>
      <c r="D59" s="25">
        <v>0</v>
      </c>
      <c r="E59" s="4">
        <f t="shared" si="0"/>
        <v>2</v>
      </c>
      <c r="F59" s="25">
        <v>2</v>
      </c>
      <c r="H59" s="3" t="s">
        <v>151</v>
      </c>
      <c r="I59" s="8" t="s">
        <v>152</v>
      </c>
      <c r="J59" s="9">
        <v>2</v>
      </c>
      <c r="K59" s="9">
        <v>0</v>
      </c>
      <c r="L59" s="4">
        <f t="shared" si="1"/>
        <v>2</v>
      </c>
      <c r="M59" s="4">
        <v>2</v>
      </c>
    </row>
    <row r="60" spans="1:13" s="2" customFormat="1" ht="11.25" x14ac:dyDescent="0.2">
      <c r="A60" s="3" t="s">
        <v>153</v>
      </c>
      <c r="B60" s="3" t="s">
        <v>154</v>
      </c>
      <c r="C60" s="4">
        <v>2</v>
      </c>
      <c r="D60" s="4">
        <v>0</v>
      </c>
      <c r="E60" s="4">
        <f t="shared" si="0"/>
        <v>2</v>
      </c>
      <c r="F60" s="4">
        <v>2</v>
      </c>
      <c r="H60" s="3" t="s">
        <v>155</v>
      </c>
      <c r="I60" s="3" t="s">
        <v>156</v>
      </c>
      <c r="J60" s="4">
        <v>2</v>
      </c>
      <c r="K60" s="4">
        <v>0</v>
      </c>
      <c r="L60" s="4">
        <f t="shared" si="1"/>
        <v>2</v>
      </c>
      <c r="M60" s="4">
        <v>2</v>
      </c>
    </row>
    <row r="61" spans="1:13" s="2" customFormat="1" ht="11.25" x14ac:dyDescent="0.2">
      <c r="A61" s="3" t="s">
        <v>287</v>
      </c>
      <c r="B61" s="3" t="s">
        <v>158</v>
      </c>
      <c r="C61" s="4">
        <v>2</v>
      </c>
      <c r="D61" s="4">
        <v>0</v>
      </c>
      <c r="E61" s="4">
        <v>2</v>
      </c>
      <c r="F61" s="4">
        <v>2</v>
      </c>
      <c r="H61" s="3"/>
      <c r="I61" s="3"/>
      <c r="J61" s="4"/>
      <c r="K61" s="4"/>
      <c r="L61" s="4"/>
      <c r="M61" s="4"/>
    </row>
    <row r="62" spans="1:13" s="2" customFormat="1" ht="11.25" x14ac:dyDescent="0.2">
      <c r="A62" s="285"/>
      <c r="B62" s="285"/>
      <c r="C62" s="285"/>
      <c r="D62" s="285"/>
      <c r="E62" s="285"/>
      <c r="F62" s="285"/>
      <c r="G62" s="285"/>
      <c r="H62" s="285"/>
      <c r="I62" s="285"/>
      <c r="J62" s="285"/>
      <c r="K62" s="285"/>
      <c r="L62" s="285"/>
      <c r="M62" s="285"/>
    </row>
    <row r="63" spans="1:13" s="2" customFormat="1" ht="11.25" x14ac:dyDescent="0.2">
      <c r="A63" s="265"/>
      <c r="B63" s="266"/>
      <c r="C63" s="266"/>
      <c r="D63" s="266"/>
      <c r="E63" s="266"/>
      <c r="F63" s="266"/>
      <c r="G63" s="267"/>
      <c r="H63" s="266"/>
      <c r="I63" s="266"/>
      <c r="J63" s="266"/>
      <c r="K63" s="266"/>
      <c r="L63" s="266"/>
      <c r="M63" s="268"/>
    </row>
    <row r="64" spans="1:13" s="2" customFormat="1" ht="11.25" x14ac:dyDescent="0.2">
      <c r="A64" s="253" t="s">
        <v>161</v>
      </c>
      <c r="B64" s="254"/>
      <c r="C64" s="254"/>
      <c r="D64" s="254"/>
      <c r="E64" s="254"/>
      <c r="F64" s="254"/>
      <c r="G64" s="254"/>
      <c r="H64" s="254"/>
      <c r="I64" s="254"/>
      <c r="J64" s="254"/>
      <c r="K64" s="254"/>
      <c r="L64" s="254"/>
      <c r="M64" s="254"/>
    </row>
    <row r="65" spans="1:13" s="2" customFormat="1" ht="11.25" x14ac:dyDescent="0.2">
      <c r="A65" s="205" t="s">
        <v>288</v>
      </c>
      <c r="B65" s="205"/>
      <c r="C65" s="205"/>
      <c r="D65" s="205"/>
      <c r="E65" s="205"/>
      <c r="F65" s="205"/>
      <c r="G65" s="205"/>
      <c r="H65" s="205"/>
      <c r="I65" s="205"/>
      <c r="J65" s="205"/>
      <c r="K65" s="205"/>
      <c r="L65" s="205"/>
      <c r="M65" s="205"/>
    </row>
    <row r="66" spans="1:13" s="2" customFormat="1" ht="11.25" x14ac:dyDescent="0.2">
      <c r="A66" s="205" t="s">
        <v>289</v>
      </c>
      <c r="B66" s="205"/>
      <c r="C66" s="205"/>
      <c r="D66" s="205"/>
      <c r="E66" s="205"/>
      <c r="F66" s="205"/>
      <c r="G66" s="205"/>
      <c r="H66" s="205"/>
      <c r="I66" s="205"/>
      <c r="J66" s="205"/>
      <c r="K66" s="205"/>
      <c r="L66" s="205"/>
      <c r="M66" s="205"/>
    </row>
    <row r="67" spans="1:13" s="2" customFormat="1" ht="11.25" x14ac:dyDescent="0.2">
      <c r="A67" s="3"/>
      <c r="B67" s="3"/>
      <c r="C67" s="4"/>
      <c r="D67" s="4"/>
      <c r="E67" s="4"/>
      <c r="F67" s="4"/>
      <c r="H67" s="3"/>
      <c r="I67" s="3"/>
      <c r="J67" s="4"/>
      <c r="K67" s="4"/>
      <c r="L67" s="4"/>
      <c r="M67" s="4"/>
    </row>
    <row r="68" spans="1:13" s="2" customFormat="1" ht="11.25" x14ac:dyDescent="0.2">
      <c r="A68" s="3"/>
      <c r="B68" s="3"/>
      <c r="C68" s="4"/>
      <c r="D68" s="4"/>
      <c r="E68" s="4"/>
      <c r="F68" s="4"/>
      <c r="H68" s="3"/>
      <c r="I68" s="3"/>
      <c r="J68" s="4"/>
      <c r="K68" s="4"/>
      <c r="L68" s="4"/>
      <c r="M68" s="4"/>
    </row>
    <row r="69" spans="1:13" s="2" customFormat="1" ht="11.25" x14ac:dyDescent="0.2">
      <c r="A69" s="3"/>
      <c r="B69" s="3"/>
      <c r="C69" s="4"/>
      <c r="D69" s="4"/>
      <c r="E69" s="4"/>
      <c r="F69" s="4"/>
      <c r="H69" s="3"/>
      <c r="I69" s="3"/>
      <c r="J69" s="4"/>
      <c r="K69" s="4"/>
      <c r="L69" s="4"/>
      <c r="M69" s="4"/>
    </row>
    <row r="70" spans="1:13" s="2" customFormat="1" ht="11.25" x14ac:dyDescent="0.2">
      <c r="A70" s="3"/>
      <c r="B70" s="3"/>
      <c r="C70" s="4"/>
      <c r="D70" s="4"/>
      <c r="E70" s="4"/>
      <c r="F70" s="4"/>
      <c r="H70" s="3"/>
      <c r="I70" s="3"/>
      <c r="J70" s="4"/>
      <c r="K70" s="4"/>
      <c r="L70" s="4"/>
      <c r="M70" s="4"/>
    </row>
    <row r="71" spans="1:13" s="2" customFormat="1" ht="11.25" x14ac:dyDescent="0.2">
      <c r="A71" s="3"/>
      <c r="B71" s="3"/>
      <c r="C71" s="4"/>
      <c r="D71" s="4"/>
      <c r="E71" s="4"/>
      <c r="F71" s="4"/>
      <c r="H71" s="3"/>
      <c r="I71" s="3"/>
      <c r="J71" s="4"/>
      <c r="K71" s="4"/>
      <c r="L71" s="4"/>
      <c r="M71" s="4"/>
    </row>
    <row r="72" spans="1:13" s="2" customFormat="1" ht="11.25" x14ac:dyDescent="0.2">
      <c r="A72" s="3"/>
      <c r="B72" s="3"/>
      <c r="C72" s="4"/>
      <c r="D72" s="4"/>
      <c r="E72" s="4"/>
      <c r="F72" s="4"/>
      <c r="H72" s="3"/>
      <c r="I72" s="3"/>
      <c r="J72" s="4"/>
      <c r="K72" s="4"/>
      <c r="L72" s="4"/>
      <c r="M72" s="4"/>
    </row>
    <row r="73" spans="1:13" s="2" customFormat="1" ht="11.25" x14ac:dyDescent="0.2">
      <c r="A73" s="3"/>
      <c r="B73" s="3"/>
      <c r="C73" s="4"/>
      <c r="D73" s="4"/>
      <c r="E73" s="4"/>
      <c r="F73" s="4"/>
      <c r="H73" s="3"/>
      <c r="I73" s="3"/>
      <c r="J73" s="4"/>
      <c r="K73" s="4"/>
      <c r="L73" s="4"/>
      <c r="M73" s="4"/>
    </row>
    <row r="74" spans="1:13" s="2" customFormat="1" ht="11.25" x14ac:dyDescent="0.2">
      <c r="A74" s="3"/>
      <c r="B74" s="3"/>
      <c r="C74" s="4"/>
      <c r="D74" s="4"/>
      <c r="E74" s="4"/>
      <c r="F74" s="4"/>
      <c r="H74" s="3"/>
      <c r="I74" s="3"/>
      <c r="J74" s="4"/>
      <c r="K74" s="4"/>
      <c r="L74" s="4"/>
      <c r="M74" s="4"/>
    </row>
    <row r="75" spans="1:13" s="2" customFormat="1" ht="11.25" x14ac:dyDescent="0.2">
      <c r="A75" s="3"/>
      <c r="B75" s="3"/>
      <c r="C75" s="4"/>
      <c r="D75" s="4"/>
      <c r="E75" s="4"/>
      <c r="F75" s="4"/>
      <c r="H75" s="3"/>
      <c r="I75" s="3"/>
      <c r="J75" s="4"/>
      <c r="K75" s="4"/>
      <c r="L75" s="4"/>
      <c r="M75" s="4"/>
    </row>
    <row r="76" spans="1:13" s="50" customFormat="1" ht="11.25" x14ac:dyDescent="0.25">
      <c r="A76" s="275" t="s">
        <v>164</v>
      </c>
      <c r="B76" s="276"/>
      <c r="C76" s="276"/>
      <c r="D76" s="276"/>
      <c r="E76" s="276"/>
      <c r="F76" s="276"/>
      <c r="G76" s="263"/>
      <c r="H76" s="276"/>
      <c r="I76" s="276"/>
      <c r="J76" s="276"/>
      <c r="K76" s="276"/>
      <c r="L76" s="276"/>
      <c r="M76" s="277"/>
    </row>
    <row r="77" spans="1:13" s="50" customFormat="1" ht="11.25" x14ac:dyDescent="0.2">
      <c r="A77" s="273" t="s">
        <v>165</v>
      </c>
      <c r="B77" s="257"/>
      <c r="C77" s="257"/>
      <c r="D77" s="257"/>
      <c r="E77" s="257"/>
      <c r="F77" s="274"/>
      <c r="G77" s="47"/>
      <c r="H77" s="273" t="s">
        <v>166</v>
      </c>
      <c r="I77" s="257"/>
      <c r="J77" s="257"/>
      <c r="K77" s="257"/>
      <c r="L77" s="257"/>
      <c r="M77" s="274"/>
    </row>
    <row r="78" spans="1:13" s="50" customFormat="1" ht="11.25" x14ac:dyDescent="0.2">
      <c r="A78" s="48" t="s">
        <v>5</v>
      </c>
      <c r="B78" s="48" t="s">
        <v>6</v>
      </c>
      <c r="C78" s="48" t="s">
        <v>7</v>
      </c>
      <c r="D78" s="48" t="s">
        <v>8</v>
      </c>
      <c r="E78" s="48" t="s">
        <v>9</v>
      </c>
      <c r="F78" s="49" t="s">
        <v>10</v>
      </c>
      <c r="G78" s="47"/>
      <c r="H78" s="48" t="s">
        <v>5</v>
      </c>
      <c r="I78" s="48" t="s">
        <v>6</v>
      </c>
      <c r="J78" s="48" t="s">
        <v>7</v>
      </c>
      <c r="K78" s="48" t="s">
        <v>8</v>
      </c>
      <c r="L78" s="48" t="s">
        <v>9</v>
      </c>
      <c r="M78" s="49" t="s">
        <v>10</v>
      </c>
    </row>
    <row r="79" spans="1:13" s="11" customFormat="1" ht="11.25" x14ac:dyDescent="0.25">
      <c r="A79" s="8" t="s">
        <v>167</v>
      </c>
      <c r="B79" s="135" t="s">
        <v>168</v>
      </c>
      <c r="C79" s="9">
        <v>0</v>
      </c>
      <c r="D79" s="9">
        <v>0</v>
      </c>
      <c r="E79" s="134">
        <f>ROUND(C79+(D79/2),0)</f>
        <v>0</v>
      </c>
      <c r="F79" s="9">
        <v>6</v>
      </c>
      <c r="H79" s="3" t="s">
        <v>290</v>
      </c>
      <c r="I79" s="3" t="s">
        <v>291</v>
      </c>
      <c r="J79" s="4">
        <v>0</v>
      </c>
      <c r="K79" s="4">
        <v>2</v>
      </c>
      <c r="L79" s="4">
        <f>J79+(K79/2)</f>
        <v>1</v>
      </c>
      <c r="M79" s="4">
        <v>5</v>
      </c>
    </row>
    <row r="80" spans="1:13" s="11" customFormat="1" ht="11.25" x14ac:dyDescent="0.25">
      <c r="A80" s="3" t="s">
        <v>292</v>
      </c>
      <c r="B80" s="11" t="s">
        <v>293</v>
      </c>
      <c r="C80" s="19">
        <v>2</v>
      </c>
      <c r="D80" s="19">
        <v>2</v>
      </c>
      <c r="E80" s="4">
        <f>C80+(D80/2)</f>
        <v>3</v>
      </c>
      <c r="F80" s="4">
        <v>4</v>
      </c>
      <c r="H80" s="3" t="s">
        <v>294</v>
      </c>
      <c r="I80" s="11" t="s">
        <v>295</v>
      </c>
      <c r="J80" s="19">
        <v>2</v>
      </c>
      <c r="K80" s="19">
        <v>2</v>
      </c>
      <c r="L80" s="19">
        <f>J80+(K80/2)</f>
        <v>3</v>
      </c>
      <c r="M80" s="4">
        <v>3</v>
      </c>
    </row>
    <row r="81" spans="1:13" s="11" customFormat="1" ht="11.25" x14ac:dyDescent="0.25">
      <c r="B81" s="29" t="s">
        <v>99</v>
      </c>
      <c r="C81" s="4">
        <v>3</v>
      </c>
      <c r="D81" s="4">
        <v>0</v>
      </c>
      <c r="E81" s="4">
        <v>3</v>
      </c>
      <c r="F81" s="4">
        <v>4</v>
      </c>
      <c r="H81" s="3" t="s">
        <v>296</v>
      </c>
      <c r="I81" s="11" t="s">
        <v>172</v>
      </c>
      <c r="J81" s="19">
        <v>2</v>
      </c>
      <c r="K81" s="19">
        <v>0</v>
      </c>
      <c r="L81" s="19">
        <v>2</v>
      </c>
      <c r="M81" s="4">
        <v>2</v>
      </c>
    </row>
    <row r="82" spans="1:13" s="11" customFormat="1" ht="11.25" x14ac:dyDescent="0.25">
      <c r="B82" s="29" t="s">
        <v>100</v>
      </c>
      <c r="C82" s="4">
        <v>3</v>
      </c>
      <c r="D82" s="4">
        <v>0</v>
      </c>
      <c r="E82" s="4">
        <v>3</v>
      </c>
      <c r="F82" s="4">
        <v>4</v>
      </c>
      <c r="I82" s="29" t="s">
        <v>99</v>
      </c>
      <c r="J82" s="4">
        <v>3</v>
      </c>
      <c r="K82" s="4">
        <v>0</v>
      </c>
      <c r="L82" s="4">
        <v>3</v>
      </c>
      <c r="M82" s="4">
        <v>5</v>
      </c>
    </row>
    <row r="83" spans="1:13" s="11" customFormat="1" ht="11.25" x14ac:dyDescent="0.25">
      <c r="B83" s="29" t="s">
        <v>101</v>
      </c>
      <c r="C83" s="4">
        <v>3</v>
      </c>
      <c r="D83" s="4">
        <v>0</v>
      </c>
      <c r="E83" s="4">
        <v>3</v>
      </c>
      <c r="F83" s="4">
        <v>4</v>
      </c>
      <c r="I83" s="29" t="s">
        <v>100</v>
      </c>
      <c r="J83" s="4">
        <v>3</v>
      </c>
      <c r="K83" s="4">
        <v>0</v>
      </c>
      <c r="L83" s="4">
        <v>3</v>
      </c>
      <c r="M83" s="4">
        <v>5</v>
      </c>
    </row>
    <row r="84" spans="1:13" s="11" customFormat="1" ht="11.25" x14ac:dyDescent="0.25">
      <c r="B84" s="39" t="s">
        <v>181</v>
      </c>
      <c r="C84" s="25">
        <v>3</v>
      </c>
      <c r="D84" s="25">
        <v>0</v>
      </c>
      <c r="E84" s="25">
        <v>3</v>
      </c>
      <c r="F84" s="25">
        <v>4</v>
      </c>
      <c r="I84" s="29" t="s">
        <v>101</v>
      </c>
      <c r="J84" s="4">
        <v>3</v>
      </c>
      <c r="K84" s="4">
        <v>0</v>
      </c>
      <c r="L84" s="4">
        <v>3</v>
      </c>
      <c r="M84" s="4">
        <v>5</v>
      </c>
    </row>
    <row r="85" spans="1:13" s="11" customFormat="1" ht="11.25" x14ac:dyDescent="0.25">
      <c r="B85" s="30" t="s">
        <v>297</v>
      </c>
      <c r="C85" s="31">
        <v>3</v>
      </c>
      <c r="D85" s="31">
        <v>0</v>
      </c>
      <c r="E85" s="31">
        <v>3</v>
      </c>
      <c r="F85" s="31">
        <v>4</v>
      </c>
      <c r="I85" s="30" t="s">
        <v>181</v>
      </c>
      <c r="J85" s="31">
        <v>3</v>
      </c>
      <c r="K85" s="31">
        <v>0</v>
      </c>
      <c r="L85" s="31">
        <v>3</v>
      </c>
      <c r="M85" s="31">
        <v>5</v>
      </c>
    </row>
    <row r="86" spans="1:13" s="50" customFormat="1" ht="11.25" x14ac:dyDescent="0.25">
      <c r="A86" s="11"/>
      <c r="B86" s="64" t="s">
        <v>47</v>
      </c>
      <c r="C86" s="65">
        <f>SUM(C79:C85)</f>
        <v>17</v>
      </c>
      <c r="D86" s="65">
        <f>SUM(D79:D85)</f>
        <v>2</v>
      </c>
      <c r="E86" s="65">
        <f>SUM(E79:E85)</f>
        <v>18</v>
      </c>
      <c r="F86" s="65">
        <f>SUM(F79:F85)</f>
        <v>30</v>
      </c>
      <c r="G86" s="11"/>
      <c r="H86" s="11"/>
      <c r="I86" s="64" t="s">
        <v>47</v>
      </c>
      <c r="J86" s="65">
        <f>SUM(J79:J85)</f>
        <v>16</v>
      </c>
      <c r="K86" s="65">
        <f>SUM(K79:K85)</f>
        <v>4</v>
      </c>
      <c r="L86" s="65">
        <f>SUM(L79:L85)</f>
        <v>18</v>
      </c>
      <c r="M86" s="65">
        <f>SUM(M79:M85)</f>
        <v>30</v>
      </c>
    </row>
    <row r="87" spans="1:13" s="50" customFormat="1" ht="11.25" x14ac:dyDescent="0.25">
      <c r="A87" s="11"/>
      <c r="B87" s="69"/>
      <c r="C87" s="27"/>
      <c r="D87" s="27"/>
      <c r="E87" s="27"/>
      <c r="F87" s="4"/>
      <c r="G87" s="11"/>
      <c r="H87" s="70"/>
      <c r="I87" s="69"/>
      <c r="J87" s="4"/>
      <c r="K87" s="4"/>
      <c r="L87" s="4"/>
      <c r="M87" s="4"/>
    </row>
    <row r="88" spans="1:13" s="50" customFormat="1" ht="11.25" x14ac:dyDescent="0.25">
      <c r="A88" s="282" t="s">
        <v>103</v>
      </c>
      <c r="B88" s="283"/>
      <c r="C88" s="67"/>
      <c r="D88" s="67"/>
      <c r="E88" s="67"/>
      <c r="F88" s="68"/>
      <c r="G88" s="57"/>
      <c r="H88" s="282" t="s">
        <v>103</v>
      </c>
      <c r="I88" s="283"/>
      <c r="J88" s="67"/>
      <c r="K88" s="67"/>
      <c r="L88" s="67"/>
      <c r="M88" s="68"/>
    </row>
    <row r="89" spans="1:13" s="11" customFormat="1" ht="11.25" x14ac:dyDescent="0.25">
      <c r="A89" s="3" t="s">
        <v>183</v>
      </c>
      <c r="B89" s="3" t="s">
        <v>184</v>
      </c>
      <c r="C89" s="4">
        <v>3</v>
      </c>
      <c r="D89" s="4">
        <v>0</v>
      </c>
      <c r="E89" s="4">
        <f>C89+(D89/2)</f>
        <v>3</v>
      </c>
      <c r="F89" s="4">
        <v>4</v>
      </c>
      <c r="H89" s="3" t="s">
        <v>185</v>
      </c>
      <c r="I89" s="3" t="s">
        <v>186</v>
      </c>
      <c r="J89" s="4">
        <v>3</v>
      </c>
      <c r="K89" s="4">
        <v>0</v>
      </c>
      <c r="L89" s="4">
        <v>3</v>
      </c>
      <c r="M89" s="19">
        <v>5</v>
      </c>
    </row>
    <row r="90" spans="1:13" s="11" customFormat="1" ht="11.25" x14ac:dyDescent="0.25">
      <c r="A90" s="11" t="s">
        <v>187</v>
      </c>
      <c r="B90" s="11" t="s">
        <v>188</v>
      </c>
      <c r="C90" s="19">
        <v>3</v>
      </c>
      <c r="D90" s="19">
        <v>0</v>
      </c>
      <c r="E90" s="19">
        <v>3</v>
      </c>
      <c r="F90" s="19">
        <v>4</v>
      </c>
      <c r="G90" s="4"/>
      <c r="H90" s="3" t="s">
        <v>189</v>
      </c>
      <c r="I90" s="11" t="s">
        <v>190</v>
      </c>
      <c r="J90" s="4">
        <v>3</v>
      </c>
      <c r="K90" s="4">
        <v>0</v>
      </c>
      <c r="L90" s="4">
        <v>3</v>
      </c>
      <c r="M90" s="19">
        <v>5</v>
      </c>
    </row>
    <row r="91" spans="1:13" s="11" customFormat="1" ht="11.25" x14ac:dyDescent="0.25">
      <c r="A91" s="3" t="s">
        <v>191</v>
      </c>
      <c r="B91" s="3" t="s">
        <v>192</v>
      </c>
      <c r="C91" s="4">
        <v>3</v>
      </c>
      <c r="D91" s="4">
        <v>0</v>
      </c>
      <c r="E91" s="4">
        <v>3</v>
      </c>
      <c r="F91" s="19">
        <v>4</v>
      </c>
      <c r="G91" s="4"/>
      <c r="H91" s="3" t="s">
        <v>193</v>
      </c>
      <c r="I91" s="11" t="s">
        <v>194</v>
      </c>
      <c r="J91" s="4">
        <v>3</v>
      </c>
      <c r="K91" s="4">
        <v>0</v>
      </c>
      <c r="L91" s="4">
        <v>3</v>
      </c>
      <c r="M91" s="19">
        <v>5</v>
      </c>
    </row>
    <row r="92" spans="1:13" s="11" customFormat="1" ht="11.25" x14ac:dyDescent="0.25">
      <c r="A92" s="3" t="s">
        <v>195</v>
      </c>
      <c r="B92" s="3" t="s">
        <v>196</v>
      </c>
      <c r="C92" s="4">
        <v>3</v>
      </c>
      <c r="D92" s="4">
        <v>0</v>
      </c>
      <c r="E92" s="4">
        <v>3</v>
      </c>
      <c r="F92" s="19">
        <v>4</v>
      </c>
      <c r="G92" s="4"/>
      <c r="H92" s="3" t="s">
        <v>197</v>
      </c>
      <c r="I92" s="3" t="s">
        <v>198</v>
      </c>
      <c r="J92" s="4">
        <v>3</v>
      </c>
      <c r="K92" s="4">
        <v>0</v>
      </c>
      <c r="L92" s="4">
        <v>3</v>
      </c>
      <c r="M92" s="19">
        <v>5</v>
      </c>
    </row>
    <row r="93" spans="1:13" s="11" customFormat="1" ht="11.25" x14ac:dyDescent="0.25">
      <c r="A93" s="3" t="s">
        <v>199</v>
      </c>
      <c r="B93" s="3" t="s">
        <v>200</v>
      </c>
      <c r="C93" s="4">
        <v>3</v>
      </c>
      <c r="D93" s="4">
        <v>0</v>
      </c>
      <c r="E93" s="4">
        <v>3</v>
      </c>
      <c r="F93" s="19">
        <v>4</v>
      </c>
      <c r="G93" s="4"/>
      <c r="H93" s="3" t="s">
        <v>201</v>
      </c>
      <c r="I93" s="11" t="s">
        <v>202</v>
      </c>
      <c r="J93" s="4">
        <v>3</v>
      </c>
      <c r="K93" s="4">
        <v>0</v>
      </c>
      <c r="L93" s="4">
        <v>3</v>
      </c>
      <c r="M93" s="19">
        <v>5</v>
      </c>
    </row>
    <row r="94" spans="1:13" s="2" customFormat="1" ht="11.25" x14ac:dyDescent="0.2">
      <c r="A94" s="3" t="s">
        <v>203</v>
      </c>
      <c r="B94" s="3" t="s">
        <v>204</v>
      </c>
      <c r="C94" s="4">
        <v>3</v>
      </c>
      <c r="D94" s="4">
        <v>0</v>
      </c>
      <c r="E94" s="4">
        <v>3</v>
      </c>
      <c r="F94" s="19">
        <v>4</v>
      </c>
      <c r="G94" s="4"/>
      <c r="H94" s="3" t="s">
        <v>205</v>
      </c>
      <c r="I94" s="3" t="s">
        <v>206</v>
      </c>
      <c r="J94" s="4">
        <v>3</v>
      </c>
      <c r="K94" s="4">
        <v>0</v>
      </c>
      <c r="L94" s="4">
        <v>3</v>
      </c>
      <c r="M94" s="19">
        <v>5</v>
      </c>
    </row>
    <row r="95" spans="1:13" s="2" customFormat="1" ht="11.25" x14ac:dyDescent="0.2">
      <c r="A95" s="3" t="s">
        <v>207</v>
      </c>
      <c r="B95" s="3" t="s">
        <v>208</v>
      </c>
      <c r="C95" s="4">
        <v>3</v>
      </c>
      <c r="D95" s="4">
        <v>0</v>
      </c>
      <c r="E95" s="4">
        <v>3</v>
      </c>
      <c r="F95" s="19">
        <v>4</v>
      </c>
      <c r="G95" s="4"/>
      <c r="H95" s="3" t="s">
        <v>209</v>
      </c>
      <c r="I95" s="3" t="s">
        <v>210</v>
      </c>
      <c r="J95" s="4">
        <v>3</v>
      </c>
      <c r="K95" s="4">
        <v>0</v>
      </c>
      <c r="L95" s="4">
        <v>3</v>
      </c>
      <c r="M95" s="19">
        <v>5</v>
      </c>
    </row>
    <row r="96" spans="1:13" s="2" customFormat="1" ht="11.25" x14ac:dyDescent="0.2">
      <c r="A96" s="3" t="s">
        <v>211</v>
      </c>
      <c r="B96" s="11" t="s">
        <v>212</v>
      </c>
      <c r="C96" s="19">
        <v>3</v>
      </c>
      <c r="D96" s="19">
        <v>0</v>
      </c>
      <c r="E96" s="19">
        <v>3</v>
      </c>
      <c r="F96" s="19">
        <v>4</v>
      </c>
      <c r="G96" s="4"/>
      <c r="H96" s="3" t="s">
        <v>213</v>
      </c>
      <c r="I96" s="3" t="s">
        <v>214</v>
      </c>
      <c r="J96" s="4">
        <v>3</v>
      </c>
      <c r="K96" s="4">
        <v>0</v>
      </c>
      <c r="L96" s="4">
        <v>3</v>
      </c>
      <c r="M96" s="19">
        <v>5</v>
      </c>
    </row>
    <row r="97" spans="1:13" s="2" customFormat="1" ht="11.25" x14ac:dyDescent="0.2">
      <c r="A97" s="3" t="s">
        <v>215</v>
      </c>
      <c r="B97" s="11" t="s">
        <v>216</v>
      </c>
      <c r="C97" s="19">
        <v>3</v>
      </c>
      <c r="D97" s="19">
        <v>0</v>
      </c>
      <c r="E97" s="19">
        <v>3</v>
      </c>
      <c r="F97" s="19">
        <v>4</v>
      </c>
      <c r="G97" s="4"/>
      <c r="H97" s="3" t="s">
        <v>217</v>
      </c>
      <c r="I97" s="3" t="s">
        <v>218</v>
      </c>
      <c r="J97" s="4">
        <v>3</v>
      </c>
      <c r="K97" s="4">
        <v>0</v>
      </c>
      <c r="L97" s="4">
        <v>3</v>
      </c>
      <c r="M97" s="19">
        <v>5</v>
      </c>
    </row>
    <row r="98" spans="1:13" s="2" customFormat="1" ht="11.25" x14ac:dyDescent="0.2">
      <c r="A98" s="3" t="s">
        <v>219</v>
      </c>
      <c r="B98" s="11" t="s">
        <v>220</v>
      </c>
      <c r="C98" s="19">
        <v>3</v>
      </c>
      <c r="D98" s="19">
        <v>0</v>
      </c>
      <c r="E98" s="19">
        <v>3</v>
      </c>
      <c r="F98" s="19">
        <v>4</v>
      </c>
      <c r="G98" s="4"/>
    </row>
    <row r="99" spans="1:13" customFormat="1" ht="15" x14ac:dyDescent="0.25"/>
    <row r="100" spans="1:13" ht="11.25" x14ac:dyDescent="0.2">
      <c r="A100" s="265"/>
      <c r="B100" s="266"/>
      <c r="C100" s="266"/>
      <c r="D100" s="266"/>
      <c r="E100" s="266"/>
      <c r="F100" s="266"/>
      <c r="G100" s="267"/>
      <c r="H100" s="266"/>
      <c r="I100" s="266"/>
      <c r="J100" s="266"/>
      <c r="K100" s="266"/>
      <c r="L100" s="266"/>
      <c r="M100" s="268"/>
    </row>
    <row r="102" spans="1:13" ht="11.25" x14ac:dyDescent="0.2">
      <c r="A102" s="253" t="s">
        <v>161</v>
      </c>
      <c r="B102" s="254"/>
      <c r="C102" s="254"/>
      <c r="D102" s="254"/>
      <c r="E102" s="254"/>
      <c r="F102" s="254"/>
      <c r="G102" s="254"/>
      <c r="H102" s="254"/>
      <c r="I102" s="254"/>
      <c r="J102" s="254"/>
      <c r="K102" s="254"/>
      <c r="L102" s="254"/>
      <c r="M102" s="254"/>
    </row>
    <row r="103" spans="1:13" ht="11.25" x14ac:dyDescent="0.2">
      <c r="A103" s="205" t="s">
        <v>298</v>
      </c>
      <c r="B103" s="205"/>
      <c r="C103" s="205"/>
      <c r="D103" s="205"/>
      <c r="E103" s="205"/>
      <c r="F103" s="205"/>
      <c r="G103" s="205"/>
      <c r="H103" s="205"/>
      <c r="I103" s="205"/>
      <c r="J103" s="205"/>
      <c r="K103" s="205"/>
      <c r="L103" s="205"/>
      <c r="M103" s="205"/>
    </row>
    <row r="104" spans="1:13" customFormat="1" ht="15" x14ac:dyDescent="0.25"/>
    <row r="105" spans="1:13" ht="11.25" x14ac:dyDescent="0.2">
      <c r="A105" s="286" t="s">
        <v>234</v>
      </c>
      <c r="B105" s="287"/>
      <c r="C105" s="287"/>
      <c r="D105" s="287"/>
      <c r="E105" s="287"/>
      <c r="F105" s="287"/>
      <c r="G105" s="287"/>
      <c r="H105" s="287"/>
      <c r="I105" s="287"/>
      <c r="J105" s="287"/>
      <c r="K105" s="287"/>
      <c r="L105" s="287"/>
      <c r="M105" s="288"/>
    </row>
    <row r="106" spans="1:13" ht="11.25" x14ac:dyDescent="0.2">
      <c r="A106" s="71">
        <v>1</v>
      </c>
      <c r="B106" s="289" t="s">
        <v>236</v>
      </c>
      <c r="C106" s="290"/>
      <c r="D106" s="290"/>
      <c r="E106" s="291"/>
      <c r="F106" s="72">
        <f>SUM(E18,L18,E34,L34,E47,L47,E86,L86)</f>
        <v>164</v>
      </c>
      <c r="G106" s="73"/>
      <c r="H106" s="74">
        <v>6</v>
      </c>
      <c r="I106" s="289" t="s">
        <v>299</v>
      </c>
      <c r="J106" s="290"/>
      <c r="K106" s="291"/>
      <c r="L106" s="292">
        <f>F106/128</f>
        <v>1.28125</v>
      </c>
      <c r="M106" s="292"/>
    </row>
    <row r="107" spans="1:13" ht="11.25" x14ac:dyDescent="0.2">
      <c r="A107" s="71">
        <v>2</v>
      </c>
      <c r="B107" s="289" t="s">
        <v>238</v>
      </c>
      <c r="C107" s="290"/>
      <c r="D107" s="290"/>
      <c r="E107" s="291"/>
      <c r="F107" s="72">
        <f>SUM(F18,M18,F34,M34,F47,M47,F86,M86)</f>
        <v>240</v>
      </c>
      <c r="G107" s="75"/>
      <c r="H107" s="74">
        <v>7</v>
      </c>
      <c r="I107" s="289" t="s">
        <v>300</v>
      </c>
      <c r="J107" s="290"/>
      <c r="K107" s="291"/>
      <c r="L107" s="292">
        <f>F107/F106</f>
        <v>1.4634146341463414</v>
      </c>
      <c r="M107" s="292"/>
    </row>
    <row r="108" spans="1:13" ht="11.25" x14ac:dyDescent="0.2">
      <c r="A108" s="71">
        <v>3</v>
      </c>
      <c r="B108" s="289" t="s">
        <v>301</v>
      </c>
      <c r="C108" s="290"/>
      <c r="D108" s="290"/>
      <c r="E108" s="291"/>
      <c r="F108" s="72">
        <f>SUM(E44:E46,L44:L46,E81:E85,L82:L85)</f>
        <v>43</v>
      </c>
      <c r="G108" s="75"/>
      <c r="H108" s="74">
        <v>8</v>
      </c>
      <c r="I108" s="289" t="s">
        <v>302</v>
      </c>
      <c r="J108" s="290"/>
      <c r="K108" s="291"/>
      <c r="L108" s="292">
        <f>F108/F106</f>
        <v>0.26219512195121952</v>
      </c>
      <c r="M108" s="292"/>
    </row>
    <row r="109" spans="1:13" ht="11.25" x14ac:dyDescent="0.2">
      <c r="A109" s="71">
        <v>4</v>
      </c>
      <c r="B109" s="289" t="s">
        <v>303</v>
      </c>
      <c r="C109" s="290"/>
      <c r="D109" s="290"/>
      <c r="E109" s="291"/>
      <c r="F109" s="72">
        <f>SUM(C18,J18,C34,J34,C47,J47,C86,J86)</f>
        <v>155</v>
      </c>
      <c r="G109" s="75"/>
      <c r="H109" s="74">
        <v>9</v>
      </c>
      <c r="I109" s="289" t="s">
        <v>304</v>
      </c>
      <c r="J109" s="290"/>
      <c r="K109" s="291"/>
      <c r="L109" s="292">
        <f>F109/(F109+F110)</f>
        <v>0.89595375722543358</v>
      </c>
      <c r="M109" s="292"/>
    </row>
    <row r="110" spans="1:13" ht="11.25" x14ac:dyDescent="0.2">
      <c r="A110" s="71">
        <v>5</v>
      </c>
      <c r="B110" s="289" t="s">
        <v>305</v>
      </c>
      <c r="C110" s="290"/>
      <c r="D110" s="290"/>
      <c r="E110" s="291"/>
      <c r="F110" s="72">
        <f>SUM(D18,K18,D34,K34,D47,K47,D86,K86)</f>
        <v>18</v>
      </c>
      <c r="G110" s="76"/>
      <c r="H110" s="74">
        <v>10</v>
      </c>
      <c r="I110" s="289" t="s">
        <v>306</v>
      </c>
      <c r="J110" s="290"/>
      <c r="K110" s="291"/>
      <c r="L110" s="292">
        <f>F110/(F109+F110)</f>
        <v>0.10404624277456648</v>
      </c>
      <c r="M110" s="292"/>
    </row>
    <row r="111" spans="1:13" ht="11.25" x14ac:dyDescent="0.2">
      <c r="A111" s="77"/>
      <c r="B111" s="78"/>
      <c r="C111" s="78"/>
      <c r="D111" s="78"/>
      <c r="E111" s="78"/>
      <c r="F111" s="78"/>
      <c r="G111" s="78"/>
      <c r="H111" s="78"/>
      <c r="I111" s="78"/>
      <c r="J111" s="78"/>
      <c r="K111" s="78"/>
      <c r="L111" s="78"/>
      <c r="M111" s="78"/>
    </row>
    <row r="112" spans="1:13" ht="11.25" x14ac:dyDescent="0.2">
      <c r="F112" s="79"/>
    </row>
  </sheetData>
  <mergeCells count="51">
    <mergeCell ref="B110:E110"/>
    <mergeCell ref="I110:K110"/>
    <mergeCell ref="L110:M110"/>
    <mergeCell ref="B108:E108"/>
    <mergeCell ref="I108:K108"/>
    <mergeCell ref="L108:M108"/>
    <mergeCell ref="B109:E109"/>
    <mergeCell ref="I109:K109"/>
    <mergeCell ref="L109:M109"/>
    <mergeCell ref="B106:E106"/>
    <mergeCell ref="I106:K106"/>
    <mergeCell ref="L106:M106"/>
    <mergeCell ref="B107:E107"/>
    <mergeCell ref="I107:K107"/>
    <mergeCell ref="L107:M107"/>
    <mergeCell ref="A105:M105"/>
    <mergeCell ref="A64:M64"/>
    <mergeCell ref="A65:M65"/>
    <mergeCell ref="A66:M66"/>
    <mergeCell ref="A76:M76"/>
    <mergeCell ref="A77:F77"/>
    <mergeCell ref="H77:M77"/>
    <mergeCell ref="A88:B88"/>
    <mergeCell ref="H88:I88"/>
    <mergeCell ref="A100:M100"/>
    <mergeCell ref="A102:M102"/>
    <mergeCell ref="A103:M103"/>
    <mergeCell ref="A63:M63"/>
    <mergeCell ref="Q27:Q28"/>
    <mergeCell ref="R27:R28"/>
    <mergeCell ref="S27:S28"/>
    <mergeCell ref="A36:M36"/>
    <mergeCell ref="A37:F37"/>
    <mergeCell ref="H37:M37"/>
    <mergeCell ref="P27:P28"/>
    <mergeCell ref="A49:B49"/>
    <mergeCell ref="H49:I49"/>
    <mergeCell ref="A54:F54"/>
    <mergeCell ref="H54:M54"/>
    <mergeCell ref="A62:M62"/>
    <mergeCell ref="A10:F10"/>
    <mergeCell ref="H10:M10"/>
    <mergeCell ref="A24:M24"/>
    <mergeCell ref="A25:F25"/>
    <mergeCell ref="H25:M25"/>
    <mergeCell ref="A9:M9"/>
    <mergeCell ref="A1:M1"/>
    <mergeCell ref="A2:M2"/>
    <mergeCell ref="A3:M3"/>
    <mergeCell ref="A5:F5"/>
    <mergeCell ref="H5:M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45412-D3EA-466A-9067-A380259D4588}">
  <dimension ref="A1:S110"/>
  <sheetViews>
    <sheetView topLeftCell="A71" workbookViewId="0">
      <selection activeCell="B92" sqref="B92"/>
    </sheetView>
  </sheetViews>
  <sheetFormatPr defaultColWidth="9.140625" defaultRowHeight="11.25" x14ac:dyDescent="0.2"/>
  <cols>
    <col min="1" max="1" width="8.7109375" style="47" customWidth="1"/>
    <col min="2" max="2" width="35.7109375" style="47" customWidth="1"/>
    <col min="3" max="4" width="2.7109375" style="47" customWidth="1"/>
    <col min="5" max="5" width="3.7109375" style="79" customWidth="1"/>
    <col min="6" max="6" width="4.7109375" style="47" customWidth="1"/>
    <col min="7" max="7" width="5.7109375" style="47" customWidth="1"/>
    <col min="8" max="8" width="8.7109375" style="47" customWidth="1"/>
    <col min="9" max="9" width="35.7109375" style="47" customWidth="1"/>
    <col min="10" max="11" width="2.7109375" style="47" customWidth="1"/>
    <col min="12" max="12" width="3.7109375" style="79" customWidth="1"/>
    <col min="13" max="13" width="4.7109375" style="47" customWidth="1"/>
    <col min="14" max="14" width="6.7109375" style="47" customWidth="1"/>
    <col min="15" max="16384" width="9.140625" style="47"/>
  </cols>
  <sheetData>
    <row r="1" spans="1:16" ht="12.75" x14ac:dyDescent="0.2">
      <c r="A1" s="311" t="s">
        <v>1</v>
      </c>
      <c r="B1" s="312"/>
      <c r="C1" s="312"/>
      <c r="D1" s="312"/>
      <c r="E1" s="312"/>
      <c r="F1" s="312"/>
      <c r="G1" s="313"/>
      <c r="H1" s="312"/>
      <c r="I1" s="312"/>
      <c r="J1" s="312"/>
      <c r="K1" s="312"/>
      <c r="L1" s="312"/>
      <c r="M1" s="314"/>
      <c r="N1" s="90"/>
      <c r="O1" s="90"/>
      <c r="P1" s="90"/>
    </row>
    <row r="2" spans="1:16" x14ac:dyDescent="0.2">
      <c r="A2" s="91"/>
      <c r="B2" s="91"/>
      <c r="C2" s="82"/>
      <c r="D2" s="82"/>
      <c r="E2" s="82"/>
      <c r="F2" s="82"/>
      <c r="H2" s="91"/>
      <c r="I2" s="91"/>
      <c r="J2" s="82"/>
      <c r="K2" s="82"/>
      <c r="L2" s="82"/>
      <c r="M2" s="82"/>
      <c r="N2" s="79"/>
      <c r="O2" s="79"/>
      <c r="P2" s="79"/>
    </row>
    <row r="3" spans="1:16" x14ac:dyDescent="0.2">
      <c r="A3" s="315" t="s">
        <v>2</v>
      </c>
      <c r="B3" s="299"/>
      <c r="C3" s="299"/>
      <c r="D3" s="299"/>
      <c r="E3" s="299"/>
      <c r="F3" s="299"/>
      <c r="G3" s="299"/>
      <c r="H3" s="299"/>
      <c r="I3" s="299"/>
      <c r="J3" s="299"/>
      <c r="K3" s="299"/>
      <c r="L3" s="299"/>
      <c r="M3" s="316"/>
      <c r="N3" s="79"/>
      <c r="O3" s="79"/>
      <c r="P3" s="79"/>
    </row>
    <row r="4" spans="1:16" x14ac:dyDescent="0.2">
      <c r="A4" s="238" t="s">
        <v>3</v>
      </c>
      <c r="B4" s="239"/>
      <c r="C4" s="239"/>
      <c r="D4" s="239"/>
      <c r="E4" s="239"/>
      <c r="F4" s="240"/>
      <c r="H4" s="238" t="s">
        <v>4</v>
      </c>
      <c r="I4" s="239"/>
      <c r="J4" s="239"/>
      <c r="K4" s="239"/>
      <c r="L4" s="239"/>
      <c r="M4" s="240"/>
      <c r="N4" s="79"/>
      <c r="O4" s="79"/>
      <c r="P4" s="79"/>
    </row>
    <row r="5" spans="1:16" x14ac:dyDescent="0.2">
      <c r="A5" s="92" t="s">
        <v>5</v>
      </c>
      <c r="B5" s="92" t="s">
        <v>6</v>
      </c>
      <c r="C5" s="92" t="s">
        <v>7</v>
      </c>
      <c r="D5" s="92" t="s">
        <v>8</v>
      </c>
      <c r="E5" s="93" t="s">
        <v>9</v>
      </c>
      <c r="F5" s="92" t="s">
        <v>10</v>
      </c>
      <c r="H5" s="92" t="s">
        <v>5</v>
      </c>
      <c r="I5" s="92" t="s">
        <v>6</v>
      </c>
      <c r="J5" s="92" t="s">
        <v>7</v>
      </c>
      <c r="K5" s="92" t="s">
        <v>8</v>
      </c>
      <c r="L5" s="93" t="s">
        <v>9</v>
      </c>
      <c r="M5" s="92" t="s">
        <v>10</v>
      </c>
      <c r="N5" s="79"/>
      <c r="O5" s="79"/>
      <c r="P5" s="79"/>
    </row>
    <row r="6" spans="1:16" s="50" customFormat="1" x14ac:dyDescent="0.2">
      <c r="A6" s="84" t="s">
        <v>11</v>
      </c>
      <c r="B6" s="84" t="s">
        <v>12</v>
      </c>
      <c r="C6" s="94">
        <v>4</v>
      </c>
      <c r="D6" s="94">
        <v>0</v>
      </c>
      <c r="E6" s="94">
        <f>ROUNDDOWN(C6+(D6/2),0)</f>
        <v>4</v>
      </c>
      <c r="F6" s="94">
        <v>5</v>
      </c>
      <c r="H6" s="91" t="s">
        <v>13</v>
      </c>
      <c r="I6" s="84" t="s">
        <v>14</v>
      </c>
      <c r="J6" s="82">
        <v>4</v>
      </c>
      <c r="K6" s="82">
        <v>0</v>
      </c>
      <c r="L6" s="82">
        <f>ROUNDDOWN(J6+(K6/2),0)</f>
        <v>4</v>
      </c>
      <c r="M6" s="82">
        <v>5</v>
      </c>
      <c r="N6" s="95"/>
      <c r="O6" s="95"/>
      <c r="P6" s="95"/>
    </row>
    <row r="7" spans="1:16" s="50" customFormat="1" x14ac:dyDescent="0.25">
      <c r="A7" s="84" t="s">
        <v>15</v>
      </c>
      <c r="B7" s="84" t="s">
        <v>16</v>
      </c>
      <c r="C7" s="94">
        <v>3</v>
      </c>
      <c r="D7" s="94">
        <v>2</v>
      </c>
      <c r="E7" s="94">
        <f t="shared" ref="E7:E14" si="0">ROUNDDOWN(C7+(D7/2),0)</f>
        <v>4</v>
      </c>
      <c r="F7" s="94">
        <v>5</v>
      </c>
      <c r="H7" s="91" t="s">
        <v>17</v>
      </c>
      <c r="I7" s="84" t="s">
        <v>18</v>
      </c>
      <c r="J7" s="82">
        <v>3</v>
      </c>
      <c r="K7" s="82">
        <v>2</v>
      </c>
      <c r="L7" s="82">
        <f t="shared" ref="L7:L14" si="1">ROUNDDOWN(J7+(K7/2),0)</f>
        <v>4</v>
      </c>
      <c r="M7" s="82">
        <v>5</v>
      </c>
      <c r="N7" s="96"/>
      <c r="O7" s="96"/>
      <c r="P7" s="96"/>
    </row>
    <row r="8" spans="1:16" s="50" customFormat="1" x14ac:dyDescent="0.25">
      <c r="A8" s="84" t="s">
        <v>19</v>
      </c>
      <c r="B8" s="84" t="s">
        <v>20</v>
      </c>
      <c r="C8" s="94">
        <v>3</v>
      </c>
      <c r="D8" s="94">
        <v>2</v>
      </c>
      <c r="E8" s="94">
        <f t="shared" si="0"/>
        <v>4</v>
      </c>
      <c r="F8" s="94">
        <v>4</v>
      </c>
      <c r="H8" s="91" t="s">
        <v>21</v>
      </c>
      <c r="I8" s="84" t="s">
        <v>22</v>
      </c>
      <c r="J8" s="82">
        <v>3</v>
      </c>
      <c r="K8" s="82">
        <v>0</v>
      </c>
      <c r="L8" s="82">
        <f t="shared" si="1"/>
        <v>3</v>
      </c>
      <c r="M8" s="82">
        <v>4</v>
      </c>
      <c r="N8" s="96"/>
      <c r="O8" s="96"/>
      <c r="P8" s="96"/>
    </row>
    <row r="9" spans="1:16" s="52" customFormat="1" x14ac:dyDescent="0.25">
      <c r="A9" s="97" t="s">
        <v>307</v>
      </c>
      <c r="B9" s="98" t="s">
        <v>24</v>
      </c>
      <c r="C9" s="10">
        <v>2</v>
      </c>
      <c r="D9" s="10">
        <v>0</v>
      </c>
      <c r="E9" s="10">
        <f t="shared" si="0"/>
        <v>2</v>
      </c>
      <c r="F9" s="10">
        <v>2</v>
      </c>
      <c r="H9" s="91" t="s">
        <v>25</v>
      </c>
      <c r="I9" s="99" t="s">
        <v>26</v>
      </c>
      <c r="J9" s="82">
        <v>3</v>
      </c>
      <c r="K9" s="82">
        <v>1</v>
      </c>
      <c r="L9" s="82">
        <f t="shared" si="1"/>
        <v>3</v>
      </c>
      <c r="M9" s="82">
        <v>3</v>
      </c>
      <c r="N9" s="96"/>
      <c r="O9" s="96"/>
      <c r="P9" s="96"/>
    </row>
    <row r="10" spans="1:16" s="50" customFormat="1" x14ac:dyDescent="0.25">
      <c r="A10" s="99" t="s">
        <v>27</v>
      </c>
      <c r="B10" s="99" t="s">
        <v>28</v>
      </c>
      <c r="C10" s="100">
        <v>1</v>
      </c>
      <c r="D10" s="100">
        <v>2</v>
      </c>
      <c r="E10" s="94">
        <f t="shared" si="0"/>
        <v>2</v>
      </c>
      <c r="F10" s="100">
        <v>3</v>
      </c>
      <c r="G10" s="101"/>
      <c r="H10" s="99" t="s">
        <v>29</v>
      </c>
      <c r="I10" s="99" t="s">
        <v>30</v>
      </c>
      <c r="J10" s="100">
        <v>1</v>
      </c>
      <c r="K10" s="100">
        <v>2</v>
      </c>
      <c r="L10" s="82">
        <f t="shared" si="1"/>
        <v>2</v>
      </c>
      <c r="M10" s="100">
        <v>3</v>
      </c>
      <c r="N10" s="96"/>
      <c r="O10" s="96"/>
      <c r="P10" s="96"/>
    </row>
    <row r="11" spans="1:16" s="50" customFormat="1" x14ac:dyDescent="0.25">
      <c r="A11" s="91" t="s">
        <v>31</v>
      </c>
      <c r="B11" s="91" t="s">
        <v>32</v>
      </c>
      <c r="C11" s="82">
        <v>3</v>
      </c>
      <c r="D11" s="82">
        <v>1</v>
      </c>
      <c r="E11" s="94">
        <f t="shared" si="0"/>
        <v>3</v>
      </c>
      <c r="F11" s="82">
        <v>5</v>
      </c>
      <c r="H11" s="50" t="s">
        <v>33</v>
      </c>
      <c r="I11" s="50" t="s">
        <v>34</v>
      </c>
      <c r="J11" s="83">
        <v>3</v>
      </c>
      <c r="K11" s="83">
        <v>1</v>
      </c>
      <c r="L11" s="82">
        <f t="shared" si="1"/>
        <v>3</v>
      </c>
      <c r="M11" s="83">
        <v>4</v>
      </c>
      <c r="N11" s="96"/>
      <c r="O11" s="96"/>
      <c r="P11" s="96"/>
    </row>
    <row r="12" spans="1:16" s="50" customFormat="1" x14ac:dyDescent="0.25">
      <c r="A12" s="91" t="s">
        <v>35</v>
      </c>
      <c r="B12" s="91" t="s">
        <v>36</v>
      </c>
      <c r="C12" s="82">
        <v>2</v>
      </c>
      <c r="D12" s="82">
        <v>0</v>
      </c>
      <c r="E12" s="94">
        <f t="shared" si="0"/>
        <v>2</v>
      </c>
      <c r="F12" s="82">
        <v>2</v>
      </c>
      <c r="H12" s="91" t="s">
        <v>37</v>
      </c>
      <c r="I12" s="91" t="s">
        <v>38</v>
      </c>
      <c r="J12" s="82">
        <v>2</v>
      </c>
      <c r="K12" s="82">
        <v>0</v>
      </c>
      <c r="L12" s="82">
        <f t="shared" si="1"/>
        <v>2</v>
      </c>
      <c r="M12" s="82">
        <v>2</v>
      </c>
      <c r="N12" s="96"/>
      <c r="O12" s="96"/>
      <c r="P12" s="96"/>
    </row>
    <row r="13" spans="1:16" s="50" customFormat="1" x14ac:dyDescent="0.25">
      <c r="A13" s="91" t="s">
        <v>39</v>
      </c>
      <c r="B13" s="91" t="s">
        <v>40</v>
      </c>
      <c r="C13" s="82">
        <v>2</v>
      </c>
      <c r="D13" s="82">
        <v>0</v>
      </c>
      <c r="E13" s="94">
        <f t="shared" si="0"/>
        <v>2</v>
      </c>
      <c r="F13" s="82">
        <v>2</v>
      </c>
      <c r="H13" s="91" t="s">
        <v>41</v>
      </c>
      <c r="I13" s="91" t="s">
        <v>42</v>
      </c>
      <c r="J13" s="82">
        <v>2</v>
      </c>
      <c r="K13" s="82">
        <v>0</v>
      </c>
      <c r="L13" s="82">
        <f t="shared" si="1"/>
        <v>2</v>
      </c>
      <c r="M13" s="82">
        <v>2</v>
      </c>
      <c r="N13" s="96"/>
      <c r="O13" s="96"/>
      <c r="P13" s="96"/>
    </row>
    <row r="14" spans="1:16" s="50" customFormat="1" x14ac:dyDescent="0.25">
      <c r="A14" s="91" t="s">
        <v>43</v>
      </c>
      <c r="B14" s="91" t="s">
        <v>44</v>
      </c>
      <c r="C14" s="82">
        <v>2</v>
      </c>
      <c r="D14" s="82">
        <v>0</v>
      </c>
      <c r="E14" s="94">
        <f t="shared" si="0"/>
        <v>2</v>
      </c>
      <c r="F14" s="82">
        <v>2</v>
      </c>
      <c r="H14" s="91" t="s">
        <v>45</v>
      </c>
      <c r="I14" s="91" t="s">
        <v>46</v>
      </c>
      <c r="J14" s="82">
        <v>2</v>
      </c>
      <c r="K14" s="82">
        <v>0</v>
      </c>
      <c r="L14" s="82">
        <f t="shared" si="1"/>
        <v>2</v>
      </c>
      <c r="M14" s="82">
        <v>2</v>
      </c>
      <c r="N14" s="96"/>
      <c r="O14" s="96"/>
      <c r="P14" s="96"/>
    </row>
    <row r="15" spans="1:16" s="50" customFormat="1" x14ac:dyDescent="0.25">
      <c r="B15" s="102" t="s">
        <v>47</v>
      </c>
      <c r="C15" s="59">
        <f>SUM(C6:C14)</f>
        <v>22</v>
      </c>
      <c r="D15" s="59">
        <f t="shared" ref="D15:F15" si="2">SUM(D6:D14)</f>
        <v>7</v>
      </c>
      <c r="E15" s="59">
        <f t="shared" si="2"/>
        <v>25</v>
      </c>
      <c r="F15" s="59">
        <f t="shared" si="2"/>
        <v>30</v>
      </c>
      <c r="I15" s="102" t="s">
        <v>47</v>
      </c>
      <c r="J15" s="59">
        <f>SUM(J6:J14)</f>
        <v>23</v>
      </c>
      <c r="K15" s="59">
        <f t="shared" ref="K15:M15" si="3">SUM(K6:K14)</f>
        <v>6</v>
      </c>
      <c r="L15" s="59">
        <f t="shared" si="3"/>
        <v>25</v>
      </c>
      <c r="M15" s="59">
        <f t="shared" si="3"/>
        <v>30</v>
      </c>
      <c r="N15" s="96"/>
      <c r="O15" s="96"/>
      <c r="P15" s="96"/>
    </row>
    <row r="16" spans="1:16" s="50" customFormat="1" x14ac:dyDescent="0.25">
      <c r="A16" s="91"/>
      <c r="B16" s="91"/>
      <c r="C16" s="82"/>
      <c r="D16" s="82"/>
      <c r="E16" s="82"/>
      <c r="F16" s="82"/>
      <c r="H16" s="99"/>
      <c r="I16" s="99"/>
      <c r="J16" s="100"/>
      <c r="K16" s="100"/>
      <c r="L16" s="82"/>
      <c r="M16" s="100"/>
      <c r="N16" s="96"/>
      <c r="O16" s="96"/>
      <c r="P16" s="96"/>
    </row>
    <row r="17" spans="1:19" s="50" customFormat="1" ht="13.9" customHeight="1" x14ac:dyDescent="0.2">
      <c r="A17" s="297" t="s">
        <v>48</v>
      </c>
      <c r="B17" s="298"/>
      <c r="C17" s="298"/>
      <c r="D17" s="298"/>
      <c r="E17" s="298"/>
      <c r="F17" s="298"/>
      <c r="G17" s="299"/>
      <c r="H17" s="298"/>
      <c r="I17" s="298"/>
      <c r="J17" s="298"/>
      <c r="K17" s="298"/>
      <c r="L17" s="298"/>
      <c r="M17" s="300"/>
      <c r="N17" s="103"/>
      <c r="O17" s="103"/>
      <c r="P17" s="103"/>
    </row>
    <row r="18" spans="1:19" s="50" customFormat="1" ht="13.9" customHeight="1" x14ac:dyDescent="0.2">
      <c r="A18" s="238" t="s">
        <v>49</v>
      </c>
      <c r="B18" s="239"/>
      <c r="C18" s="239"/>
      <c r="D18" s="239"/>
      <c r="E18" s="239"/>
      <c r="F18" s="240"/>
      <c r="G18" s="47"/>
      <c r="H18" s="238" t="s">
        <v>50</v>
      </c>
      <c r="I18" s="239"/>
      <c r="J18" s="239"/>
      <c r="K18" s="239"/>
      <c r="L18" s="239"/>
      <c r="M18" s="240"/>
      <c r="N18" s="103"/>
      <c r="O18" s="103"/>
      <c r="P18" s="103"/>
    </row>
    <row r="19" spans="1:19" s="50" customFormat="1" ht="13.9" customHeight="1" x14ac:dyDescent="0.2">
      <c r="A19" s="92" t="s">
        <v>5</v>
      </c>
      <c r="B19" s="92" t="s">
        <v>6</v>
      </c>
      <c r="C19" s="92" t="s">
        <v>7</v>
      </c>
      <c r="D19" s="92" t="s">
        <v>8</v>
      </c>
      <c r="E19" s="93" t="s">
        <v>9</v>
      </c>
      <c r="F19" s="92" t="s">
        <v>10</v>
      </c>
      <c r="G19" s="47"/>
      <c r="H19" s="92" t="s">
        <v>5</v>
      </c>
      <c r="I19" s="92" t="s">
        <v>6</v>
      </c>
      <c r="J19" s="92" t="s">
        <v>7</v>
      </c>
      <c r="K19" s="92" t="s">
        <v>8</v>
      </c>
      <c r="L19" s="93" t="s">
        <v>9</v>
      </c>
      <c r="M19" s="92" t="s">
        <v>10</v>
      </c>
      <c r="N19" s="103"/>
      <c r="O19" s="103"/>
      <c r="P19" s="103"/>
    </row>
    <row r="20" spans="1:19" s="50" customFormat="1" ht="13.9" customHeight="1" x14ac:dyDescent="0.25">
      <c r="A20" s="91" t="s">
        <v>51</v>
      </c>
      <c r="B20" s="91" t="s">
        <v>52</v>
      </c>
      <c r="C20" s="82">
        <v>2</v>
      </c>
      <c r="D20" s="82">
        <v>0</v>
      </c>
      <c r="E20" s="82">
        <f>ROUNDDOWN(C20+(D20/2),0)</f>
        <v>2</v>
      </c>
      <c r="F20" s="82">
        <v>2</v>
      </c>
      <c r="H20" s="91" t="s">
        <v>53</v>
      </c>
      <c r="I20" s="91" t="s">
        <v>54</v>
      </c>
      <c r="J20" s="82">
        <v>2</v>
      </c>
      <c r="K20" s="82">
        <v>0</v>
      </c>
      <c r="L20" s="82">
        <f>ROUNDDOWN(J20+(K20/2),0)</f>
        <v>2</v>
      </c>
      <c r="M20" s="82">
        <v>2</v>
      </c>
      <c r="N20" s="104"/>
      <c r="O20" s="104"/>
      <c r="P20" s="104"/>
      <c r="Q20" s="278"/>
      <c r="R20" s="278"/>
      <c r="S20" s="278"/>
    </row>
    <row r="21" spans="1:19" s="50" customFormat="1" ht="13.9" customHeight="1" x14ac:dyDescent="0.25">
      <c r="A21" s="50" t="s">
        <v>55</v>
      </c>
      <c r="B21" s="91" t="s">
        <v>56</v>
      </c>
      <c r="C21" s="82">
        <v>4</v>
      </c>
      <c r="D21" s="82">
        <v>0</v>
      </c>
      <c r="E21" s="82">
        <v>4</v>
      </c>
      <c r="F21" s="82">
        <v>4</v>
      </c>
      <c r="H21" s="97" t="s">
        <v>310</v>
      </c>
      <c r="I21" s="105" t="s">
        <v>58</v>
      </c>
      <c r="J21" s="12">
        <v>3</v>
      </c>
      <c r="K21" s="12">
        <v>2</v>
      </c>
      <c r="L21" s="12">
        <f t="shared" ref="L21:L26" si="4">ROUNDDOWN(J21+(K21/2),0)</f>
        <v>4</v>
      </c>
      <c r="M21" s="12">
        <v>6</v>
      </c>
      <c r="N21" s="104"/>
      <c r="O21" s="104"/>
      <c r="P21" s="104"/>
      <c r="Q21" s="279"/>
      <c r="R21" s="279"/>
      <c r="S21" s="279"/>
    </row>
    <row r="22" spans="1:19" s="50" customFormat="1" ht="13.9" customHeight="1" x14ac:dyDescent="0.25">
      <c r="A22" s="97" t="s">
        <v>308</v>
      </c>
      <c r="B22" s="105" t="s">
        <v>60</v>
      </c>
      <c r="C22" s="12">
        <v>3</v>
      </c>
      <c r="D22" s="12">
        <v>2</v>
      </c>
      <c r="E22" s="12">
        <f t="shared" ref="E22:E26" si="5">ROUNDDOWN(C22+(D22/2),0)</f>
        <v>4</v>
      </c>
      <c r="F22" s="12">
        <v>7</v>
      </c>
      <c r="H22" s="91" t="s">
        <v>61</v>
      </c>
      <c r="I22" s="91" t="s">
        <v>62</v>
      </c>
      <c r="J22" s="82">
        <v>3</v>
      </c>
      <c r="K22" s="82">
        <v>2</v>
      </c>
      <c r="L22" s="82">
        <f t="shared" si="4"/>
        <v>4</v>
      </c>
      <c r="M22" s="82">
        <v>6</v>
      </c>
      <c r="N22" s="96"/>
      <c r="O22" s="96"/>
      <c r="P22" s="96"/>
    </row>
    <row r="23" spans="1:19" s="50" customFormat="1" ht="13.9" customHeight="1" x14ac:dyDescent="0.25">
      <c r="A23" s="97" t="s">
        <v>309</v>
      </c>
      <c r="B23" s="105" t="s">
        <v>64</v>
      </c>
      <c r="C23" s="12">
        <v>3</v>
      </c>
      <c r="D23" s="12">
        <v>0</v>
      </c>
      <c r="E23" s="12">
        <f t="shared" si="5"/>
        <v>3</v>
      </c>
      <c r="F23" s="12">
        <v>5</v>
      </c>
      <c r="H23" s="50" t="s">
        <v>65</v>
      </c>
      <c r="I23" s="91" t="s">
        <v>66</v>
      </c>
      <c r="J23" s="82">
        <v>3</v>
      </c>
      <c r="K23" s="82">
        <v>0</v>
      </c>
      <c r="L23" s="82">
        <f t="shared" si="4"/>
        <v>3</v>
      </c>
      <c r="M23" s="82">
        <v>5</v>
      </c>
      <c r="N23" s="96"/>
      <c r="O23" s="96"/>
      <c r="P23" s="96"/>
    </row>
    <row r="24" spans="1:19" s="50" customFormat="1" ht="13.9" customHeight="1" x14ac:dyDescent="0.25">
      <c r="A24" s="50" t="s">
        <v>67</v>
      </c>
      <c r="B24" s="99" t="s">
        <v>68</v>
      </c>
      <c r="C24" s="82">
        <v>3</v>
      </c>
      <c r="D24" s="82">
        <v>0</v>
      </c>
      <c r="E24" s="82">
        <f t="shared" si="5"/>
        <v>3</v>
      </c>
      <c r="F24" s="82">
        <v>5</v>
      </c>
      <c r="H24" s="50" t="s">
        <v>69</v>
      </c>
      <c r="I24" s="91" t="s">
        <v>70</v>
      </c>
      <c r="J24" s="82">
        <v>3</v>
      </c>
      <c r="K24" s="82">
        <v>0</v>
      </c>
      <c r="L24" s="82">
        <f t="shared" si="4"/>
        <v>3</v>
      </c>
      <c r="M24" s="82">
        <v>4</v>
      </c>
      <c r="N24" s="96"/>
      <c r="O24" s="96"/>
      <c r="P24" s="96"/>
    </row>
    <row r="25" spans="1:19" s="50" customFormat="1" ht="13.9" customHeight="1" x14ac:dyDescent="0.25">
      <c r="A25" s="91" t="s">
        <v>71</v>
      </c>
      <c r="B25" s="91" t="s">
        <v>72</v>
      </c>
      <c r="C25" s="82">
        <v>2</v>
      </c>
      <c r="D25" s="82">
        <v>0</v>
      </c>
      <c r="E25" s="82">
        <f t="shared" si="5"/>
        <v>2</v>
      </c>
      <c r="F25" s="82">
        <v>4</v>
      </c>
      <c r="H25" s="50" t="s">
        <v>73</v>
      </c>
      <c r="I25" s="91" t="s">
        <v>74</v>
      </c>
      <c r="J25" s="82">
        <v>3</v>
      </c>
      <c r="K25" s="82">
        <v>0</v>
      </c>
      <c r="L25" s="82">
        <f t="shared" si="4"/>
        <v>3</v>
      </c>
      <c r="M25" s="82">
        <v>4</v>
      </c>
      <c r="N25" s="96"/>
      <c r="O25" s="96"/>
      <c r="P25" s="96"/>
    </row>
    <row r="26" spans="1:19" s="50" customFormat="1" ht="13.9" customHeight="1" x14ac:dyDescent="0.25">
      <c r="A26" s="91" t="s">
        <v>75</v>
      </c>
      <c r="B26" s="106" t="s">
        <v>76</v>
      </c>
      <c r="C26" s="82">
        <v>2</v>
      </c>
      <c r="D26" s="82">
        <v>0</v>
      </c>
      <c r="E26" s="82">
        <f t="shared" si="5"/>
        <v>2</v>
      </c>
      <c r="F26" s="82">
        <v>3</v>
      </c>
      <c r="H26" s="50" t="s">
        <v>77</v>
      </c>
      <c r="I26" s="91" t="s">
        <v>78</v>
      </c>
      <c r="J26" s="82">
        <v>2</v>
      </c>
      <c r="K26" s="82">
        <v>0</v>
      </c>
      <c r="L26" s="82">
        <f t="shared" si="4"/>
        <v>2</v>
      </c>
      <c r="M26" s="82">
        <v>3</v>
      </c>
      <c r="N26" s="96"/>
      <c r="O26" s="96"/>
      <c r="P26" s="96"/>
    </row>
    <row r="27" spans="1:19" s="50" customFormat="1" ht="13.9" customHeight="1" x14ac:dyDescent="0.25">
      <c r="A27" s="91"/>
      <c r="B27" s="102" t="s">
        <v>47</v>
      </c>
      <c r="C27" s="59">
        <f>SUM(C20:C26)</f>
        <v>19</v>
      </c>
      <c r="D27" s="59">
        <f>SUM(D20:D26)</f>
        <v>2</v>
      </c>
      <c r="E27" s="59">
        <f>SUM(E20:E26)</f>
        <v>20</v>
      </c>
      <c r="F27" s="59">
        <f>SUM(F20:F26)</f>
        <v>30</v>
      </c>
      <c r="H27" s="91"/>
      <c r="I27" s="102" t="s">
        <v>47</v>
      </c>
      <c r="J27" s="59">
        <f>SUM(J20:J26)</f>
        <v>19</v>
      </c>
      <c r="K27" s="59">
        <f t="shared" ref="K27:M27" si="6">SUM(K20:K26)</f>
        <v>4</v>
      </c>
      <c r="L27" s="59">
        <f t="shared" si="6"/>
        <v>21</v>
      </c>
      <c r="M27" s="59">
        <f t="shared" si="6"/>
        <v>30</v>
      </c>
      <c r="N27" s="107"/>
      <c r="O27" s="107"/>
      <c r="P27" s="107"/>
    </row>
    <row r="28" spans="1:19" s="50" customFormat="1" ht="13.9" customHeight="1" x14ac:dyDescent="0.25">
      <c r="A28" s="91"/>
      <c r="B28" s="106"/>
      <c r="C28" s="82"/>
      <c r="D28" s="82"/>
      <c r="E28" s="82"/>
      <c r="F28" s="82"/>
      <c r="I28" s="91"/>
      <c r="J28" s="82"/>
      <c r="K28" s="82"/>
      <c r="L28" s="82"/>
      <c r="M28" s="82"/>
      <c r="N28" s="107"/>
      <c r="O28" s="107"/>
      <c r="P28" s="107"/>
    </row>
    <row r="29" spans="1:19" s="50" customFormat="1" ht="13.9" customHeight="1" x14ac:dyDescent="0.2">
      <c r="A29" s="297" t="s">
        <v>79</v>
      </c>
      <c r="B29" s="298"/>
      <c r="C29" s="298"/>
      <c r="D29" s="298"/>
      <c r="E29" s="298"/>
      <c r="F29" s="298"/>
      <c r="G29" s="299"/>
      <c r="H29" s="298"/>
      <c r="I29" s="298"/>
      <c r="J29" s="298"/>
      <c r="K29" s="298"/>
      <c r="L29" s="298"/>
      <c r="M29" s="300"/>
      <c r="N29" s="47"/>
      <c r="O29" s="47"/>
      <c r="P29" s="47"/>
    </row>
    <row r="30" spans="1:19" s="50" customFormat="1" ht="13.9" customHeight="1" x14ac:dyDescent="0.2">
      <c r="A30" s="238" t="s">
        <v>80</v>
      </c>
      <c r="B30" s="239"/>
      <c r="C30" s="239"/>
      <c r="D30" s="239"/>
      <c r="E30" s="239"/>
      <c r="F30" s="245"/>
      <c r="G30" s="47"/>
      <c r="H30" s="246" t="s">
        <v>81</v>
      </c>
      <c r="I30" s="239"/>
      <c r="J30" s="239"/>
      <c r="K30" s="239"/>
      <c r="L30" s="239"/>
      <c r="M30" s="240"/>
      <c r="N30" s="47"/>
      <c r="O30" s="47"/>
      <c r="P30" s="47"/>
    </row>
    <row r="31" spans="1:19" s="50" customFormat="1" ht="13.9" customHeight="1" x14ac:dyDescent="0.2">
      <c r="A31" s="92" t="s">
        <v>5</v>
      </c>
      <c r="B31" s="92" t="s">
        <v>6</v>
      </c>
      <c r="C31" s="92" t="s">
        <v>7</v>
      </c>
      <c r="D31" s="92" t="s">
        <v>8</v>
      </c>
      <c r="E31" s="93" t="s">
        <v>9</v>
      </c>
      <c r="F31" s="92" t="s">
        <v>10</v>
      </c>
      <c r="G31" s="47"/>
      <c r="H31" s="92" t="s">
        <v>5</v>
      </c>
      <c r="I31" s="92" t="s">
        <v>6</v>
      </c>
      <c r="J31" s="92" t="s">
        <v>7</v>
      </c>
      <c r="K31" s="92" t="s">
        <v>8</v>
      </c>
      <c r="L31" s="93" t="s">
        <v>9</v>
      </c>
      <c r="M31" s="92" t="s">
        <v>10</v>
      </c>
      <c r="N31" s="47"/>
      <c r="O31" s="47"/>
      <c r="P31" s="47"/>
    </row>
    <row r="32" spans="1:19" s="50" customFormat="1" ht="13.9" customHeight="1" x14ac:dyDescent="0.25">
      <c r="A32" s="97" t="s">
        <v>312</v>
      </c>
      <c r="B32" s="105" t="s">
        <v>83</v>
      </c>
      <c r="C32" s="10">
        <v>0</v>
      </c>
      <c r="D32" s="10">
        <v>0</v>
      </c>
      <c r="E32" s="12">
        <f>ROUNDDOWN(C32+(D32/2),0)</f>
        <v>0</v>
      </c>
      <c r="F32" s="10">
        <v>2</v>
      </c>
      <c r="H32" s="91" t="s">
        <v>84</v>
      </c>
      <c r="I32" s="91" t="s">
        <v>85</v>
      </c>
      <c r="J32" s="82">
        <v>2</v>
      </c>
      <c r="K32" s="82">
        <v>1</v>
      </c>
      <c r="L32" s="82">
        <f>ROUNDDOWN(J32+(K32/2),0)</f>
        <v>2</v>
      </c>
      <c r="M32" s="82">
        <v>5</v>
      </c>
      <c r="N32" s="104"/>
      <c r="O32" s="104"/>
      <c r="P32" s="104"/>
    </row>
    <row r="33" spans="1:19" s="50" customFormat="1" ht="13.9" customHeight="1" x14ac:dyDescent="0.25">
      <c r="A33" s="97" t="s">
        <v>311</v>
      </c>
      <c r="B33" s="108" t="s">
        <v>87</v>
      </c>
      <c r="C33" s="12">
        <v>3</v>
      </c>
      <c r="D33" s="12">
        <v>0</v>
      </c>
      <c r="E33" s="12">
        <f t="shared" ref="E33:E35" si="7">ROUNDDOWN(C33+(D33/2),0)</f>
        <v>3</v>
      </c>
      <c r="F33" s="12">
        <v>4</v>
      </c>
      <c r="G33" s="91"/>
      <c r="H33" s="81" t="s">
        <v>313</v>
      </c>
      <c r="I33" s="108" t="s">
        <v>89</v>
      </c>
      <c r="J33" s="12">
        <v>3</v>
      </c>
      <c r="K33" s="12">
        <v>0</v>
      </c>
      <c r="L33" s="12">
        <f t="shared" ref="L33" si="8">ROUNDDOWN(J33+(K33/2),0)</f>
        <v>3</v>
      </c>
      <c r="M33" s="12">
        <v>4</v>
      </c>
      <c r="N33" s="104"/>
      <c r="O33" s="104"/>
      <c r="P33" s="104"/>
    </row>
    <row r="34" spans="1:19" s="50" customFormat="1" ht="13.9" customHeight="1" x14ac:dyDescent="0.25">
      <c r="A34" s="50" t="s">
        <v>90</v>
      </c>
      <c r="B34" s="91" t="s">
        <v>91</v>
      </c>
      <c r="C34" s="82">
        <v>3</v>
      </c>
      <c r="D34" s="82">
        <v>0</v>
      </c>
      <c r="E34" s="82">
        <f t="shared" si="7"/>
        <v>3</v>
      </c>
      <c r="F34" s="82">
        <v>4</v>
      </c>
      <c r="G34" s="91"/>
      <c r="H34" s="91" t="s">
        <v>0</v>
      </c>
      <c r="I34" s="91" t="s">
        <v>92</v>
      </c>
      <c r="J34" s="82">
        <v>3</v>
      </c>
      <c r="K34" s="82">
        <v>0</v>
      </c>
      <c r="L34" s="82">
        <v>3</v>
      </c>
      <c r="M34" s="82">
        <v>5</v>
      </c>
      <c r="N34" s="104"/>
      <c r="O34" s="104"/>
      <c r="P34" s="104"/>
      <c r="Q34" s="82"/>
      <c r="R34" s="82"/>
      <c r="S34" s="82"/>
    </row>
    <row r="35" spans="1:19" s="50" customFormat="1" ht="13.9" customHeight="1" x14ac:dyDescent="0.25">
      <c r="A35" s="52" t="s">
        <v>93</v>
      </c>
      <c r="B35" s="52" t="s">
        <v>94</v>
      </c>
      <c r="C35" s="82">
        <v>3</v>
      </c>
      <c r="D35" s="82">
        <v>1</v>
      </c>
      <c r="E35" s="82">
        <f t="shared" si="7"/>
        <v>3</v>
      </c>
      <c r="F35" s="82">
        <v>4</v>
      </c>
      <c r="G35" s="91"/>
      <c r="H35" s="50" t="s">
        <v>95</v>
      </c>
      <c r="I35" s="91" t="s">
        <v>96</v>
      </c>
      <c r="J35" s="82">
        <v>2</v>
      </c>
      <c r="K35" s="82">
        <v>0</v>
      </c>
      <c r="L35" s="82">
        <f>ROUNDDOWN(J35+(K35/2),0)</f>
        <v>2</v>
      </c>
      <c r="M35" s="82">
        <v>2</v>
      </c>
      <c r="N35" s="104"/>
      <c r="O35" s="104"/>
      <c r="P35" s="104"/>
    </row>
    <row r="36" spans="1:19" s="50" customFormat="1" ht="13.9" customHeight="1" x14ac:dyDescent="0.25">
      <c r="A36" s="50" t="s">
        <v>97</v>
      </c>
      <c r="B36" s="91" t="s">
        <v>98</v>
      </c>
      <c r="C36" s="82">
        <v>2</v>
      </c>
      <c r="D36" s="82">
        <v>0</v>
      </c>
      <c r="E36" s="82">
        <f>ROUNDDOWN(C36+(D36/2),0)</f>
        <v>2</v>
      </c>
      <c r="F36" s="82">
        <v>2</v>
      </c>
      <c r="H36" s="91"/>
      <c r="I36" s="109" t="s">
        <v>99</v>
      </c>
      <c r="J36" s="82">
        <v>3</v>
      </c>
      <c r="K36" s="82">
        <v>0</v>
      </c>
      <c r="L36" s="82">
        <f>ROUNDDOWN(J36+(K36/2),0)</f>
        <v>3</v>
      </c>
      <c r="M36" s="82">
        <v>4</v>
      </c>
      <c r="N36" s="96"/>
      <c r="O36" s="96"/>
      <c r="P36" s="96"/>
    </row>
    <row r="37" spans="1:19" s="50" customFormat="1" ht="13.9" customHeight="1" x14ac:dyDescent="0.25">
      <c r="B37" s="109" t="s">
        <v>99</v>
      </c>
      <c r="C37" s="82">
        <v>3</v>
      </c>
      <c r="D37" s="82">
        <v>0</v>
      </c>
      <c r="E37" s="82">
        <f>ROUNDDOWN(C37+(D37/2),0)</f>
        <v>3</v>
      </c>
      <c r="F37" s="82">
        <v>4</v>
      </c>
      <c r="I37" s="109" t="s">
        <v>100</v>
      </c>
      <c r="J37" s="82">
        <v>3</v>
      </c>
      <c r="K37" s="82">
        <v>0</v>
      </c>
      <c r="L37" s="82">
        <f>ROUNDDOWN(J37+(K37/2),0)</f>
        <v>3</v>
      </c>
      <c r="M37" s="82">
        <v>4</v>
      </c>
      <c r="N37" s="96"/>
      <c r="O37" s="96"/>
      <c r="P37" s="96"/>
    </row>
    <row r="38" spans="1:19" s="50" customFormat="1" ht="13.9" customHeight="1" x14ac:dyDescent="0.25">
      <c r="B38" s="109" t="s">
        <v>100</v>
      </c>
      <c r="C38" s="82">
        <v>3</v>
      </c>
      <c r="D38" s="82">
        <v>0</v>
      </c>
      <c r="E38" s="82">
        <f>ROUNDDOWN(C38+(D38/2),0)</f>
        <v>3</v>
      </c>
      <c r="F38" s="82">
        <v>4</v>
      </c>
      <c r="I38" s="109" t="s">
        <v>101</v>
      </c>
      <c r="J38" s="82">
        <v>3</v>
      </c>
      <c r="K38" s="82">
        <v>0</v>
      </c>
      <c r="L38" s="82">
        <f>ROUNDDOWN(J38+(K38/2),0)</f>
        <v>3</v>
      </c>
      <c r="M38" s="82">
        <v>4</v>
      </c>
      <c r="N38" s="96"/>
      <c r="O38" s="96"/>
      <c r="P38" s="96"/>
    </row>
    <row r="39" spans="1:19" ht="13.9" customHeight="1" x14ac:dyDescent="0.2">
      <c r="A39" s="50"/>
      <c r="B39" s="109" t="s">
        <v>101</v>
      </c>
      <c r="C39" s="82">
        <v>3</v>
      </c>
      <c r="D39" s="82">
        <v>0</v>
      </c>
      <c r="E39" s="82">
        <f>ROUNDDOWN(C39+(D39/2),0)</f>
        <v>3</v>
      </c>
      <c r="F39" s="82">
        <v>4</v>
      </c>
      <c r="G39" s="50"/>
      <c r="H39" s="50"/>
      <c r="I39" s="110" t="s">
        <v>102</v>
      </c>
      <c r="J39" s="111">
        <v>2</v>
      </c>
      <c r="K39" s="111">
        <v>0</v>
      </c>
      <c r="L39" s="111">
        <f>ROUNDDOWN(J39+(K39/2),0)</f>
        <v>2</v>
      </c>
      <c r="M39" s="111">
        <v>2</v>
      </c>
      <c r="N39" s="104"/>
      <c r="O39" s="104"/>
      <c r="P39" s="104"/>
    </row>
    <row r="40" spans="1:19" s="50" customFormat="1" ht="13.9" customHeight="1" x14ac:dyDescent="0.25">
      <c r="B40" s="110" t="s">
        <v>102</v>
      </c>
      <c r="C40" s="111">
        <v>2</v>
      </c>
      <c r="D40" s="111">
        <v>0</v>
      </c>
      <c r="E40" s="111">
        <f>ROUNDDOWN(C40+(D40/2),0)</f>
        <v>2</v>
      </c>
      <c r="F40" s="111">
        <v>2</v>
      </c>
      <c r="H40" s="91"/>
      <c r="I40" s="112" t="s">
        <v>47</v>
      </c>
      <c r="J40" s="65">
        <f>SUM(J32:J39)</f>
        <v>21</v>
      </c>
      <c r="K40" s="65">
        <f>SUM(K32:K39)</f>
        <v>1</v>
      </c>
      <c r="L40" s="65">
        <f>SUM(L32:L39)</f>
        <v>21</v>
      </c>
      <c r="M40" s="65">
        <f>SUM(M32:M39)</f>
        <v>30</v>
      </c>
      <c r="N40" s="96"/>
      <c r="O40" s="96"/>
      <c r="P40" s="96"/>
    </row>
    <row r="41" spans="1:19" ht="13.9" customHeight="1" x14ac:dyDescent="0.2">
      <c r="A41" s="91"/>
      <c r="B41" s="112" t="s">
        <v>47</v>
      </c>
      <c r="C41" s="65">
        <f>SUM(C32:C40)</f>
        <v>22</v>
      </c>
      <c r="D41" s="65">
        <f>SUM(D32:D40)</f>
        <v>1</v>
      </c>
      <c r="E41" s="65">
        <f>SUM(E32:E40)</f>
        <v>22</v>
      </c>
      <c r="F41" s="65">
        <f>SUM(F32:F40)</f>
        <v>30</v>
      </c>
      <c r="G41" s="91"/>
      <c r="N41" s="104"/>
      <c r="O41" s="104"/>
      <c r="P41" s="104"/>
    </row>
    <row r="42" spans="1:19" ht="13.9" customHeight="1" x14ac:dyDescent="0.2">
      <c r="G42" s="91"/>
      <c r="N42" s="104"/>
      <c r="O42" s="104"/>
      <c r="P42" s="104"/>
    </row>
    <row r="43" spans="1:19" ht="13.9" customHeight="1" x14ac:dyDescent="0.2">
      <c r="A43" s="113"/>
      <c r="B43" s="113"/>
      <c r="C43" s="113"/>
      <c r="D43" s="113"/>
      <c r="E43" s="114"/>
      <c r="F43" s="113"/>
      <c r="G43" s="91"/>
      <c r="H43" s="113"/>
      <c r="I43" s="113"/>
      <c r="J43" s="82"/>
      <c r="K43" s="82"/>
      <c r="L43" s="82"/>
      <c r="M43" s="82"/>
      <c r="N43" s="104"/>
      <c r="O43" s="104"/>
      <c r="P43" s="104"/>
    </row>
    <row r="44" spans="1:19" s="50" customFormat="1" ht="13.9" customHeight="1" x14ac:dyDescent="0.25">
      <c r="A44" s="307" t="s">
        <v>103</v>
      </c>
      <c r="B44" s="308"/>
      <c r="C44" s="308"/>
      <c r="D44" s="308"/>
      <c r="E44" s="308"/>
      <c r="F44" s="309"/>
      <c r="G44" s="91"/>
      <c r="H44" s="307" t="s">
        <v>103</v>
      </c>
      <c r="I44" s="308"/>
      <c r="J44" s="308"/>
      <c r="K44" s="308"/>
      <c r="L44" s="308"/>
      <c r="M44" s="309"/>
      <c r="N44" s="104"/>
      <c r="O44" s="104"/>
      <c r="P44" s="104"/>
    </row>
    <row r="45" spans="1:19" ht="13.9" customHeight="1" x14ac:dyDescent="0.2">
      <c r="A45" s="50" t="s">
        <v>104</v>
      </c>
      <c r="B45" s="91" t="s">
        <v>105</v>
      </c>
      <c r="C45" s="82">
        <v>3</v>
      </c>
      <c r="D45" s="82">
        <v>0</v>
      </c>
      <c r="E45" s="82">
        <f t="shared" ref="E45:E48" si="9">C45+(D45/2)</f>
        <v>3</v>
      </c>
      <c r="F45" s="82">
        <v>4</v>
      </c>
      <c r="G45" s="91"/>
      <c r="H45" s="50" t="s">
        <v>106</v>
      </c>
      <c r="I45" s="91" t="s">
        <v>107</v>
      </c>
      <c r="J45" s="82">
        <v>3</v>
      </c>
      <c r="K45" s="82">
        <v>0</v>
      </c>
      <c r="L45" s="82">
        <f t="shared" ref="L45:L49" si="10">J45+(K45/2)</f>
        <v>3</v>
      </c>
      <c r="M45" s="82">
        <v>4</v>
      </c>
      <c r="N45" s="104"/>
      <c r="O45" s="104"/>
      <c r="P45" s="104"/>
    </row>
    <row r="46" spans="1:19" ht="13.9" customHeight="1" x14ac:dyDescent="0.2">
      <c r="A46" s="91" t="s">
        <v>108</v>
      </c>
      <c r="B46" s="91" t="s">
        <v>109</v>
      </c>
      <c r="C46" s="82">
        <v>3</v>
      </c>
      <c r="D46" s="82">
        <v>0</v>
      </c>
      <c r="E46" s="82">
        <f t="shared" si="9"/>
        <v>3</v>
      </c>
      <c r="F46" s="82">
        <v>4</v>
      </c>
      <c r="G46" s="91"/>
      <c r="H46" s="91" t="s">
        <v>110</v>
      </c>
      <c r="I46" s="91" t="s">
        <v>111</v>
      </c>
      <c r="J46" s="82">
        <v>3</v>
      </c>
      <c r="K46" s="82">
        <v>0</v>
      </c>
      <c r="L46" s="82">
        <f t="shared" si="10"/>
        <v>3</v>
      </c>
      <c r="M46" s="82">
        <v>4</v>
      </c>
      <c r="N46" s="104"/>
      <c r="O46" s="104"/>
      <c r="P46" s="104"/>
    </row>
    <row r="47" spans="1:19" ht="13.9" customHeight="1" x14ac:dyDescent="0.2">
      <c r="A47" s="91" t="s">
        <v>112</v>
      </c>
      <c r="B47" s="91" t="s">
        <v>113</v>
      </c>
      <c r="C47" s="82">
        <v>3</v>
      </c>
      <c r="D47" s="82">
        <v>0</v>
      </c>
      <c r="E47" s="82">
        <f t="shared" si="9"/>
        <v>3</v>
      </c>
      <c r="F47" s="82">
        <v>4</v>
      </c>
      <c r="G47" s="91"/>
      <c r="H47" s="91" t="s">
        <v>114</v>
      </c>
      <c r="I47" s="91" t="s">
        <v>115</v>
      </c>
      <c r="J47" s="82">
        <v>3</v>
      </c>
      <c r="K47" s="82">
        <v>0</v>
      </c>
      <c r="L47" s="82">
        <f t="shared" si="10"/>
        <v>3</v>
      </c>
      <c r="M47" s="82">
        <v>4</v>
      </c>
      <c r="N47" s="104"/>
      <c r="O47" s="104"/>
      <c r="P47" s="104"/>
    </row>
    <row r="48" spans="1:19" ht="13.9" customHeight="1" x14ac:dyDescent="0.2">
      <c r="A48" s="91" t="s">
        <v>116</v>
      </c>
      <c r="B48" s="91" t="s">
        <v>117</v>
      </c>
      <c r="C48" s="82">
        <v>3</v>
      </c>
      <c r="D48" s="82">
        <v>0</v>
      </c>
      <c r="E48" s="82">
        <f t="shared" si="9"/>
        <v>3</v>
      </c>
      <c r="F48" s="82">
        <v>4</v>
      </c>
      <c r="G48" s="91"/>
      <c r="H48" s="50" t="s">
        <v>118</v>
      </c>
      <c r="I48" s="50" t="s">
        <v>119</v>
      </c>
      <c r="J48" s="82">
        <v>3</v>
      </c>
      <c r="K48" s="82">
        <v>0</v>
      </c>
      <c r="L48" s="82">
        <f t="shared" si="10"/>
        <v>3</v>
      </c>
      <c r="M48" s="82">
        <v>4</v>
      </c>
      <c r="N48" s="104"/>
      <c r="O48" s="104"/>
      <c r="P48" s="104"/>
    </row>
    <row r="49" spans="1:16" x14ac:dyDescent="0.2">
      <c r="A49" s="91" t="s">
        <v>120</v>
      </c>
      <c r="B49" s="91" t="s">
        <v>121</v>
      </c>
      <c r="C49" s="82">
        <v>3</v>
      </c>
      <c r="D49" s="82">
        <v>0</v>
      </c>
      <c r="E49" s="82">
        <f>C49+(D49/2)</f>
        <v>3</v>
      </c>
      <c r="F49" s="82">
        <v>4</v>
      </c>
      <c r="G49" s="91"/>
      <c r="H49" s="50" t="s">
        <v>122</v>
      </c>
      <c r="I49" s="91" t="s">
        <v>123</v>
      </c>
      <c r="J49" s="82">
        <v>3</v>
      </c>
      <c r="K49" s="82">
        <v>0</v>
      </c>
      <c r="L49" s="82">
        <f t="shared" si="10"/>
        <v>3</v>
      </c>
      <c r="M49" s="82">
        <v>4</v>
      </c>
      <c r="N49" s="104"/>
      <c r="O49" s="104"/>
      <c r="P49" s="104"/>
    </row>
    <row r="50" spans="1:16" x14ac:dyDescent="0.2">
      <c r="A50" s="91" t="s">
        <v>124</v>
      </c>
      <c r="B50" s="91" t="s">
        <v>125</v>
      </c>
      <c r="C50" s="82">
        <v>3</v>
      </c>
      <c r="D50" s="82">
        <v>0</v>
      </c>
      <c r="E50" s="82">
        <f>C50+(D50/2)</f>
        <v>3</v>
      </c>
      <c r="F50" s="82">
        <v>4</v>
      </c>
      <c r="G50" s="91"/>
      <c r="H50" s="91" t="s">
        <v>126</v>
      </c>
      <c r="I50" s="91" t="s">
        <v>127</v>
      </c>
      <c r="J50" s="82">
        <v>3</v>
      </c>
      <c r="K50" s="82">
        <v>0</v>
      </c>
      <c r="L50" s="82">
        <f>J50+(K50/2)</f>
        <v>3</v>
      </c>
      <c r="M50" s="82">
        <v>4</v>
      </c>
      <c r="N50" s="104"/>
      <c r="O50" s="104"/>
      <c r="P50" s="104"/>
    </row>
    <row r="51" spans="1:16" x14ac:dyDescent="0.2">
      <c r="A51" s="91" t="s">
        <v>128</v>
      </c>
      <c r="B51" s="91" t="s">
        <v>129</v>
      </c>
      <c r="C51" s="82">
        <v>3</v>
      </c>
      <c r="D51" s="82">
        <v>0</v>
      </c>
      <c r="E51" s="82">
        <f>C51+(D51/2)</f>
        <v>3</v>
      </c>
      <c r="F51" s="82">
        <v>4</v>
      </c>
      <c r="G51" s="91"/>
      <c r="H51" s="91" t="s">
        <v>130</v>
      </c>
      <c r="I51" s="91" t="s">
        <v>131</v>
      </c>
      <c r="J51" s="82">
        <v>3</v>
      </c>
      <c r="K51" s="82">
        <v>0</v>
      </c>
      <c r="L51" s="82">
        <f>J51+(K51/2)</f>
        <v>3</v>
      </c>
      <c r="M51" s="82">
        <v>4</v>
      </c>
      <c r="N51" s="104"/>
      <c r="O51" s="104"/>
      <c r="P51" s="104"/>
    </row>
    <row r="52" spans="1:16" x14ac:dyDescent="0.2">
      <c r="A52" s="91" t="s">
        <v>132</v>
      </c>
      <c r="B52" s="91" t="s">
        <v>133</v>
      </c>
      <c r="C52" s="82">
        <v>3</v>
      </c>
      <c r="D52" s="82">
        <v>0</v>
      </c>
      <c r="E52" s="82">
        <f>C52+(D52/2)</f>
        <v>3</v>
      </c>
      <c r="F52" s="82">
        <v>4</v>
      </c>
      <c r="G52" s="91"/>
      <c r="H52" s="91" t="s">
        <v>134</v>
      </c>
      <c r="I52" s="91" t="s">
        <v>135</v>
      </c>
      <c r="J52" s="82">
        <v>3</v>
      </c>
      <c r="K52" s="82">
        <v>0</v>
      </c>
      <c r="L52" s="82">
        <f>J52+(K52/2)</f>
        <v>3</v>
      </c>
      <c r="M52" s="82">
        <v>4</v>
      </c>
      <c r="N52" s="104"/>
      <c r="O52" s="104"/>
      <c r="P52" s="104"/>
    </row>
    <row r="53" spans="1:16" x14ac:dyDescent="0.2">
      <c r="G53" s="91"/>
      <c r="N53" s="104"/>
      <c r="O53" s="104"/>
      <c r="P53" s="104"/>
    </row>
    <row r="54" spans="1:16" x14ac:dyDescent="0.2">
      <c r="A54" s="91"/>
      <c r="B54" s="91"/>
      <c r="C54" s="82"/>
      <c r="D54" s="82"/>
      <c r="E54" s="82"/>
      <c r="F54" s="82"/>
      <c r="G54" s="91"/>
      <c r="N54" s="104"/>
      <c r="O54" s="104"/>
      <c r="P54" s="104"/>
    </row>
    <row r="55" spans="1:16" x14ac:dyDescent="0.2">
      <c r="A55" s="310" t="s">
        <v>136</v>
      </c>
      <c r="B55" s="310"/>
      <c r="C55" s="310"/>
      <c r="D55" s="310"/>
      <c r="E55" s="310"/>
      <c r="F55" s="310"/>
      <c r="G55" s="91"/>
      <c r="H55" s="310" t="s">
        <v>136</v>
      </c>
      <c r="I55" s="310"/>
      <c r="J55" s="310"/>
      <c r="K55" s="310"/>
      <c r="L55" s="310"/>
      <c r="M55" s="310"/>
      <c r="N55" s="103"/>
      <c r="O55" s="103"/>
      <c r="P55" s="103"/>
    </row>
    <row r="56" spans="1:16" x14ac:dyDescent="0.2">
      <c r="A56" s="91" t="s">
        <v>137</v>
      </c>
      <c r="B56" s="91" t="s">
        <v>138</v>
      </c>
      <c r="C56" s="82">
        <v>2</v>
      </c>
      <c r="D56" s="82">
        <v>0</v>
      </c>
      <c r="E56" s="82">
        <f t="shared" ref="E56:E61" si="11">C56+(D56/2)</f>
        <v>2</v>
      </c>
      <c r="F56" s="82">
        <v>2</v>
      </c>
      <c r="G56" s="91"/>
      <c r="H56" s="91" t="s">
        <v>139</v>
      </c>
      <c r="I56" s="91" t="s">
        <v>140</v>
      </c>
      <c r="J56" s="82">
        <v>2</v>
      </c>
      <c r="K56" s="82">
        <v>0</v>
      </c>
      <c r="L56" s="82">
        <f t="shared" ref="L56:L62" si="12">J56+(K56/2)</f>
        <v>2</v>
      </c>
      <c r="M56" s="82">
        <v>2</v>
      </c>
      <c r="N56" s="103"/>
      <c r="O56" s="103"/>
      <c r="P56" s="103"/>
    </row>
    <row r="57" spans="1:16" x14ac:dyDescent="0.2">
      <c r="A57" s="91" t="s">
        <v>141</v>
      </c>
      <c r="B57" s="91" t="s">
        <v>142</v>
      </c>
      <c r="C57" s="82">
        <v>2</v>
      </c>
      <c r="D57" s="82">
        <v>0</v>
      </c>
      <c r="E57" s="82">
        <f t="shared" si="11"/>
        <v>2</v>
      </c>
      <c r="F57" s="82">
        <v>2</v>
      </c>
      <c r="G57" s="91"/>
      <c r="H57" s="91" t="s">
        <v>143</v>
      </c>
      <c r="I57" s="84" t="s">
        <v>144</v>
      </c>
      <c r="J57" s="82">
        <v>2</v>
      </c>
      <c r="K57" s="82">
        <v>0</v>
      </c>
      <c r="L57" s="82">
        <f t="shared" si="12"/>
        <v>2</v>
      </c>
      <c r="M57" s="82">
        <v>2</v>
      </c>
      <c r="N57" s="103"/>
      <c r="O57" s="103"/>
      <c r="P57" s="103"/>
    </row>
    <row r="58" spans="1:16" x14ac:dyDescent="0.2">
      <c r="A58" s="91" t="s">
        <v>145</v>
      </c>
      <c r="B58" s="91" t="s">
        <v>146</v>
      </c>
      <c r="C58" s="82">
        <v>2</v>
      </c>
      <c r="D58" s="82">
        <v>0</v>
      </c>
      <c r="E58" s="82">
        <f t="shared" si="11"/>
        <v>2</v>
      </c>
      <c r="F58" s="82">
        <v>2</v>
      </c>
      <c r="G58" s="91"/>
      <c r="H58" s="91" t="s">
        <v>147</v>
      </c>
      <c r="I58" s="91" t="s">
        <v>148</v>
      </c>
      <c r="J58" s="82">
        <v>2</v>
      </c>
      <c r="K58" s="82">
        <v>0</v>
      </c>
      <c r="L58" s="82">
        <f t="shared" si="12"/>
        <v>2</v>
      </c>
      <c r="M58" s="82">
        <v>2</v>
      </c>
      <c r="N58" s="103"/>
      <c r="O58" s="103"/>
      <c r="P58" s="103"/>
    </row>
    <row r="59" spans="1:16" x14ac:dyDescent="0.2">
      <c r="A59" s="91" t="s">
        <v>149</v>
      </c>
      <c r="B59" s="91" t="s">
        <v>150</v>
      </c>
      <c r="C59" s="82">
        <v>2</v>
      </c>
      <c r="D59" s="82">
        <v>0</v>
      </c>
      <c r="E59" s="82">
        <f t="shared" si="11"/>
        <v>2</v>
      </c>
      <c r="F59" s="82">
        <v>2</v>
      </c>
      <c r="H59" s="91" t="s">
        <v>151</v>
      </c>
      <c r="I59" s="84" t="s">
        <v>152</v>
      </c>
      <c r="J59" s="94">
        <v>2</v>
      </c>
      <c r="K59" s="94">
        <v>0</v>
      </c>
      <c r="L59" s="82">
        <f t="shared" si="12"/>
        <v>2</v>
      </c>
      <c r="M59" s="82">
        <v>2</v>
      </c>
      <c r="N59" s="103"/>
      <c r="O59" s="103"/>
      <c r="P59" s="103"/>
    </row>
    <row r="60" spans="1:16" x14ac:dyDescent="0.2">
      <c r="A60" s="91" t="s">
        <v>153</v>
      </c>
      <c r="B60" s="91" t="s">
        <v>154</v>
      </c>
      <c r="C60" s="82">
        <v>2</v>
      </c>
      <c r="D60" s="82">
        <v>0</v>
      </c>
      <c r="E60" s="82">
        <f t="shared" si="11"/>
        <v>2</v>
      </c>
      <c r="F60" s="82">
        <v>2</v>
      </c>
      <c r="H60" s="91" t="s">
        <v>155</v>
      </c>
      <c r="I60" s="91" t="s">
        <v>156</v>
      </c>
      <c r="J60" s="82">
        <v>2</v>
      </c>
      <c r="K60" s="82">
        <v>0</v>
      </c>
      <c r="L60" s="82">
        <f t="shared" si="12"/>
        <v>2</v>
      </c>
      <c r="M60" s="82">
        <v>2</v>
      </c>
      <c r="N60" s="103"/>
      <c r="O60" s="103"/>
      <c r="P60" s="103"/>
    </row>
    <row r="61" spans="1:16" x14ac:dyDescent="0.2">
      <c r="A61" s="91" t="s">
        <v>157</v>
      </c>
      <c r="B61" s="91" t="s">
        <v>158</v>
      </c>
      <c r="C61" s="82">
        <v>2</v>
      </c>
      <c r="D61" s="82">
        <v>0</v>
      </c>
      <c r="E61" s="82">
        <f t="shared" si="11"/>
        <v>2</v>
      </c>
      <c r="F61" s="82">
        <v>2</v>
      </c>
      <c r="H61" s="91" t="s">
        <v>159</v>
      </c>
      <c r="I61" s="91" t="s">
        <v>160</v>
      </c>
      <c r="J61" s="82">
        <v>2</v>
      </c>
      <c r="K61" s="82">
        <v>0</v>
      </c>
      <c r="L61" s="82">
        <f t="shared" si="12"/>
        <v>2</v>
      </c>
      <c r="M61" s="82">
        <v>2</v>
      </c>
      <c r="N61" s="103"/>
      <c r="O61" s="103"/>
      <c r="P61" s="103"/>
    </row>
    <row r="62" spans="1:16" ht="12" thickBot="1" x14ac:dyDescent="0.25">
      <c r="A62" s="115"/>
      <c r="B62" s="115"/>
      <c r="C62" s="115"/>
      <c r="D62" s="115"/>
      <c r="E62" s="116"/>
      <c r="F62" s="115"/>
      <c r="G62" s="115"/>
      <c r="H62" s="117" t="s">
        <v>315</v>
      </c>
      <c r="I62" s="117" t="s">
        <v>316</v>
      </c>
      <c r="J62" s="87">
        <v>2</v>
      </c>
      <c r="K62" s="87">
        <v>0</v>
      </c>
      <c r="L62" s="87">
        <f t="shared" si="12"/>
        <v>2</v>
      </c>
      <c r="M62" s="87">
        <v>2</v>
      </c>
    </row>
    <row r="63" spans="1:16" ht="12" thickTop="1" x14ac:dyDescent="0.2">
      <c r="A63" s="253" t="s">
        <v>161</v>
      </c>
      <c r="B63" s="254"/>
      <c r="C63" s="254"/>
      <c r="D63" s="254"/>
      <c r="E63" s="254"/>
      <c r="F63" s="254"/>
      <c r="G63" s="254"/>
      <c r="H63" s="254"/>
      <c r="I63" s="254"/>
      <c r="J63" s="254"/>
      <c r="K63" s="254"/>
      <c r="L63" s="254"/>
      <c r="M63" s="254"/>
    </row>
    <row r="64" spans="1:16" x14ac:dyDescent="0.2">
      <c r="A64" s="296" t="s">
        <v>162</v>
      </c>
      <c r="B64" s="296"/>
      <c r="C64" s="296"/>
      <c r="D64" s="296"/>
      <c r="E64" s="296"/>
      <c r="F64" s="296"/>
      <c r="G64" s="296"/>
      <c r="H64" s="296"/>
      <c r="I64" s="296"/>
      <c r="J64" s="296"/>
      <c r="K64" s="296"/>
      <c r="L64" s="296"/>
      <c r="M64" s="296"/>
    </row>
    <row r="65" spans="1:16" x14ac:dyDescent="0.2">
      <c r="A65" s="296" t="s">
        <v>163</v>
      </c>
      <c r="B65" s="296"/>
      <c r="C65" s="296"/>
      <c r="D65" s="296"/>
      <c r="E65" s="296"/>
      <c r="F65" s="296"/>
      <c r="G65" s="296"/>
      <c r="H65" s="296"/>
      <c r="I65" s="296"/>
      <c r="J65" s="296"/>
      <c r="K65" s="296"/>
      <c r="L65" s="296"/>
      <c r="M65" s="296"/>
    </row>
    <row r="66" spans="1:16" x14ac:dyDescent="0.2">
      <c r="A66" s="91"/>
      <c r="B66" s="91"/>
      <c r="C66" s="91"/>
      <c r="D66" s="91"/>
      <c r="E66" s="91"/>
      <c r="F66" s="91"/>
      <c r="G66" s="91"/>
      <c r="H66" s="91"/>
      <c r="I66" s="91"/>
      <c r="J66" s="91"/>
      <c r="K66" s="91"/>
      <c r="L66" s="91"/>
      <c r="M66" s="91"/>
    </row>
    <row r="67" spans="1:16" x14ac:dyDescent="0.2">
      <c r="A67" s="91"/>
      <c r="B67" s="91"/>
      <c r="C67" s="91"/>
      <c r="D67" s="91"/>
      <c r="E67" s="91"/>
      <c r="F67" s="91"/>
      <c r="G67" s="91"/>
      <c r="H67" s="91"/>
      <c r="I67" s="91"/>
      <c r="J67" s="91"/>
      <c r="K67" s="91"/>
      <c r="L67" s="91"/>
      <c r="M67" s="91"/>
    </row>
    <row r="68" spans="1:16" x14ac:dyDescent="0.2">
      <c r="A68" s="91"/>
      <c r="B68" s="91"/>
      <c r="C68" s="91"/>
      <c r="D68" s="91"/>
      <c r="E68" s="91"/>
      <c r="F68" s="91"/>
      <c r="G68" s="91"/>
      <c r="H68" s="91"/>
      <c r="I68" s="91"/>
      <c r="J68" s="91"/>
      <c r="K68" s="91"/>
      <c r="L68" s="91"/>
      <c r="M68" s="91"/>
    </row>
    <row r="69" spans="1:16" x14ac:dyDescent="0.2">
      <c r="A69" s="91"/>
      <c r="B69" s="91"/>
      <c r="C69" s="91"/>
      <c r="D69" s="91"/>
      <c r="E69" s="91"/>
      <c r="F69" s="91"/>
      <c r="G69" s="91"/>
      <c r="H69" s="91"/>
      <c r="I69" s="91"/>
      <c r="J69" s="91"/>
      <c r="K69" s="91"/>
      <c r="L69" s="91"/>
      <c r="M69" s="91"/>
    </row>
    <row r="70" spans="1:16" x14ac:dyDescent="0.2">
      <c r="A70" s="91"/>
      <c r="B70" s="91"/>
      <c r="C70" s="91"/>
      <c r="D70" s="91"/>
      <c r="E70" s="91"/>
      <c r="F70" s="91"/>
      <c r="G70" s="91"/>
      <c r="H70" s="91"/>
      <c r="I70" s="91"/>
      <c r="J70" s="91"/>
      <c r="K70" s="91"/>
      <c r="L70" s="91"/>
      <c r="M70" s="91"/>
    </row>
    <row r="71" spans="1:16" x14ac:dyDescent="0.2">
      <c r="A71" s="91"/>
      <c r="B71" s="91"/>
      <c r="C71" s="91"/>
      <c r="D71" s="91"/>
      <c r="E71" s="91"/>
      <c r="F71" s="91"/>
      <c r="G71" s="91"/>
      <c r="H71" s="91"/>
      <c r="I71" s="91"/>
      <c r="J71" s="91"/>
      <c r="K71" s="91"/>
      <c r="L71" s="91"/>
      <c r="M71" s="91"/>
    </row>
    <row r="72" spans="1:16" x14ac:dyDescent="0.2">
      <c r="A72" s="91"/>
      <c r="B72" s="91"/>
      <c r="C72" s="82"/>
      <c r="D72" s="82"/>
      <c r="E72" s="82"/>
      <c r="F72" s="82"/>
      <c r="H72" s="91"/>
      <c r="I72" s="91"/>
      <c r="J72" s="82"/>
      <c r="K72" s="82"/>
      <c r="L72" s="82"/>
      <c r="M72" s="82"/>
    </row>
    <row r="73" spans="1:16" x14ac:dyDescent="0.2">
      <c r="A73" s="91"/>
      <c r="B73" s="91"/>
      <c r="C73" s="82"/>
      <c r="D73" s="82"/>
      <c r="E73" s="82"/>
      <c r="F73" s="82"/>
      <c r="H73" s="91"/>
      <c r="I73" s="91"/>
      <c r="J73" s="82"/>
      <c r="K73" s="82"/>
      <c r="L73" s="82"/>
      <c r="M73" s="82"/>
    </row>
    <row r="74" spans="1:16" s="50" customFormat="1" x14ac:dyDescent="0.25">
      <c r="A74" s="297" t="s">
        <v>164</v>
      </c>
      <c r="B74" s="298"/>
      <c r="C74" s="298"/>
      <c r="D74" s="298"/>
      <c r="E74" s="298"/>
      <c r="F74" s="298"/>
      <c r="G74" s="299"/>
      <c r="H74" s="298"/>
      <c r="I74" s="298"/>
      <c r="J74" s="298"/>
      <c r="K74" s="298"/>
      <c r="L74" s="298"/>
      <c r="M74" s="300"/>
    </row>
    <row r="75" spans="1:16" s="50" customFormat="1" x14ac:dyDescent="0.2">
      <c r="A75" s="238" t="s">
        <v>165</v>
      </c>
      <c r="B75" s="239"/>
      <c r="C75" s="239"/>
      <c r="D75" s="239"/>
      <c r="E75" s="239"/>
      <c r="F75" s="240"/>
      <c r="G75" s="47"/>
      <c r="H75" s="238" t="s">
        <v>166</v>
      </c>
      <c r="I75" s="239"/>
      <c r="J75" s="239"/>
      <c r="K75" s="239"/>
      <c r="L75" s="239"/>
      <c r="M75" s="240"/>
    </row>
    <row r="76" spans="1:16" s="50" customFormat="1" x14ac:dyDescent="0.2">
      <c r="A76" s="92" t="s">
        <v>5</v>
      </c>
      <c r="B76" s="92" t="s">
        <v>6</v>
      </c>
      <c r="C76" s="92" t="s">
        <v>7</v>
      </c>
      <c r="D76" s="92" t="s">
        <v>8</v>
      </c>
      <c r="E76" s="93" t="s">
        <v>9</v>
      </c>
      <c r="F76" s="92" t="s">
        <v>10</v>
      </c>
      <c r="G76" s="47"/>
      <c r="H76" s="92" t="s">
        <v>5</v>
      </c>
      <c r="I76" s="92" t="s">
        <v>6</v>
      </c>
      <c r="J76" s="92" t="s">
        <v>7</v>
      </c>
      <c r="K76" s="92" t="s">
        <v>8</v>
      </c>
      <c r="L76" s="93" t="s">
        <v>9</v>
      </c>
      <c r="M76" s="92" t="s">
        <v>10</v>
      </c>
      <c r="N76" s="107"/>
      <c r="O76" s="107"/>
      <c r="P76" s="107"/>
    </row>
    <row r="77" spans="1:16" s="50" customFormat="1" x14ac:dyDescent="0.25">
      <c r="A77" s="97" t="s">
        <v>314</v>
      </c>
      <c r="B77" s="105" t="s">
        <v>168</v>
      </c>
      <c r="C77" s="10">
        <v>0</v>
      </c>
      <c r="D77" s="10">
        <v>0</v>
      </c>
      <c r="E77" s="12">
        <f>ROUNDDOWN(C77+(D77/2),0)</f>
        <v>0</v>
      </c>
      <c r="F77" s="94">
        <v>4</v>
      </c>
      <c r="H77" s="91" t="s">
        <v>169</v>
      </c>
      <c r="I77" s="50" t="s">
        <v>170</v>
      </c>
      <c r="J77" s="83">
        <v>0</v>
      </c>
      <c r="K77" s="83">
        <v>18</v>
      </c>
      <c r="L77" s="82">
        <f>ROUNDDOWN(J77+(K77/2),0)</f>
        <v>9</v>
      </c>
      <c r="M77" s="82">
        <v>20</v>
      </c>
      <c r="N77" s="107"/>
      <c r="O77" s="107"/>
      <c r="P77" s="107"/>
    </row>
    <row r="78" spans="1:16" s="50" customFormat="1" x14ac:dyDescent="0.25">
      <c r="A78" s="91" t="s">
        <v>171</v>
      </c>
      <c r="B78" s="50" t="s">
        <v>172</v>
      </c>
      <c r="C78" s="83">
        <v>2</v>
      </c>
      <c r="D78" s="83">
        <v>0</v>
      </c>
      <c r="E78" s="82">
        <f>ROUNDDOWN(C78+(D78/2),0)</f>
        <v>2</v>
      </c>
      <c r="F78" s="82">
        <v>2</v>
      </c>
      <c r="H78" s="50" t="s">
        <v>173</v>
      </c>
      <c r="I78" s="91" t="s">
        <v>174</v>
      </c>
      <c r="J78" s="94">
        <v>0</v>
      </c>
      <c r="K78" s="94">
        <v>2</v>
      </c>
      <c r="L78" s="82">
        <v>1</v>
      </c>
      <c r="M78" s="82">
        <v>10</v>
      </c>
      <c r="N78" s="107"/>
      <c r="O78" s="107"/>
      <c r="P78" s="107"/>
    </row>
    <row r="79" spans="1:16" s="50" customFormat="1" x14ac:dyDescent="0.25">
      <c r="A79" s="50" t="s">
        <v>175</v>
      </c>
      <c r="B79" s="91" t="s">
        <v>176</v>
      </c>
      <c r="C79" s="94">
        <v>0</v>
      </c>
      <c r="D79" s="94">
        <v>2</v>
      </c>
      <c r="E79" s="82">
        <v>1</v>
      </c>
      <c r="F79" s="82">
        <v>8</v>
      </c>
      <c r="H79" s="91"/>
      <c r="I79" s="109" t="s">
        <v>177</v>
      </c>
      <c r="J79" s="82">
        <v>3</v>
      </c>
      <c r="K79" s="82">
        <v>0</v>
      </c>
      <c r="L79" s="82">
        <f t="shared" ref="L79:L82" si="13">ROUNDDOWN(J79+(K79/2),0)</f>
        <v>3</v>
      </c>
      <c r="M79" s="82">
        <v>5</v>
      </c>
    </row>
    <row r="80" spans="1:16" s="50" customFormat="1" x14ac:dyDescent="0.25">
      <c r="B80" s="109" t="s">
        <v>99</v>
      </c>
      <c r="C80" s="82">
        <v>3</v>
      </c>
      <c r="D80" s="82">
        <v>0</v>
      </c>
      <c r="E80" s="82">
        <f t="shared" ref="E80:E83" si="14">ROUNDDOWN(C80+(D80/2),0)</f>
        <v>3</v>
      </c>
      <c r="F80" s="82">
        <v>4</v>
      </c>
      <c r="I80" s="109" t="s">
        <v>178</v>
      </c>
      <c r="J80" s="82">
        <v>3</v>
      </c>
      <c r="K80" s="82">
        <v>0</v>
      </c>
      <c r="L80" s="82">
        <f t="shared" si="13"/>
        <v>3</v>
      </c>
      <c r="M80" s="82">
        <v>5</v>
      </c>
    </row>
    <row r="81" spans="1:16" s="50" customFormat="1" x14ac:dyDescent="0.25">
      <c r="B81" s="109" t="s">
        <v>100</v>
      </c>
      <c r="C81" s="82">
        <v>3</v>
      </c>
      <c r="D81" s="82">
        <v>0</v>
      </c>
      <c r="E81" s="82">
        <f t="shared" si="14"/>
        <v>3</v>
      </c>
      <c r="F81" s="82">
        <v>4</v>
      </c>
      <c r="I81" s="109" t="s">
        <v>179</v>
      </c>
      <c r="J81" s="82">
        <v>3</v>
      </c>
      <c r="K81" s="82">
        <v>0</v>
      </c>
      <c r="L81" s="82">
        <f t="shared" si="13"/>
        <v>3</v>
      </c>
      <c r="M81" s="82">
        <v>5</v>
      </c>
    </row>
    <row r="82" spans="1:16" s="50" customFormat="1" x14ac:dyDescent="0.25">
      <c r="B82" s="109" t="s">
        <v>101</v>
      </c>
      <c r="C82" s="82">
        <v>3</v>
      </c>
      <c r="D82" s="82">
        <v>0</v>
      </c>
      <c r="E82" s="82">
        <f t="shared" si="14"/>
        <v>3</v>
      </c>
      <c r="F82" s="82">
        <v>4</v>
      </c>
      <c r="I82" s="110" t="s">
        <v>180</v>
      </c>
      <c r="J82" s="111">
        <v>3</v>
      </c>
      <c r="K82" s="111">
        <v>0</v>
      </c>
      <c r="L82" s="111">
        <f t="shared" si="13"/>
        <v>3</v>
      </c>
      <c r="M82" s="111">
        <v>5</v>
      </c>
    </row>
    <row r="83" spans="1:16" s="50" customFormat="1" x14ac:dyDescent="0.25">
      <c r="B83" s="109" t="s">
        <v>181</v>
      </c>
      <c r="C83" s="82">
        <v>3</v>
      </c>
      <c r="D83" s="82">
        <v>0</v>
      </c>
      <c r="E83" s="82">
        <f t="shared" si="14"/>
        <v>3</v>
      </c>
      <c r="F83" s="82">
        <v>4</v>
      </c>
      <c r="I83" s="112" t="s">
        <v>182</v>
      </c>
      <c r="J83" s="65">
        <f>SUM(J78:J82)</f>
        <v>12</v>
      </c>
      <c r="K83" s="65">
        <f t="shared" ref="K83:M83" si="15">SUM(K78:K82)</f>
        <v>2</v>
      </c>
      <c r="L83" s="65">
        <v>13</v>
      </c>
      <c r="M83" s="65">
        <f t="shared" si="15"/>
        <v>30</v>
      </c>
      <c r="N83" s="107"/>
      <c r="O83" s="107"/>
      <c r="P83" s="107"/>
    </row>
    <row r="84" spans="1:16" s="50" customFormat="1" x14ac:dyDescent="0.25">
      <c r="B84" s="102" t="s">
        <v>47</v>
      </c>
      <c r="C84" s="59">
        <f>SUM(C77:C83)</f>
        <v>14</v>
      </c>
      <c r="D84" s="59">
        <f t="shared" ref="D84:F84" si="16">SUM(D77:D83)</f>
        <v>2</v>
      </c>
      <c r="E84" s="59">
        <f t="shared" si="16"/>
        <v>15</v>
      </c>
      <c r="F84" s="59">
        <f t="shared" si="16"/>
        <v>30</v>
      </c>
      <c r="I84" s="112"/>
      <c r="J84" s="65"/>
      <c r="K84" s="65"/>
      <c r="L84" s="65"/>
      <c r="M84" s="65"/>
    </row>
    <row r="85" spans="1:16" s="50" customFormat="1" x14ac:dyDescent="0.25">
      <c r="B85" s="112"/>
      <c r="C85" s="65"/>
      <c r="D85" s="65"/>
      <c r="E85" s="65"/>
      <c r="F85" s="65"/>
      <c r="I85" s="112"/>
      <c r="J85" s="65"/>
      <c r="K85" s="65"/>
      <c r="L85" s="65"/>
      <c r="M85" s="65"/>
    </row>
    <row r="86" spans="1:16" s="50" customFormat="1" x14ac:dyDescent="0.2">
      <c r="A86" s="118"/>
      <c r="B86" s="119"/>
      <c r="C86" s="120"/>
      <c r="D86" s="120"/>
      <c r="E86" s="121"/>
      <c r="F86" s="120"/>
      <c r="G86" s="122"/>
      <c r="H86" s="118"/>
      <c r="I86" s="119"/>
      <c r="J86" s="120"/>
      <c r="K86" s="120"/>
      <c r="L86" s="121"/>
      <c r="M86" s="120"/>
    </row>
    <row r="87" spans="1:16" s="50" customFormat="1" x14ac:dyDescent="0.25">
      <c r="A87" s="301" t="s">
        <v>103</v>
      </c>
      <c r="B87" s="302"/>
      <c r="C87" s="302"/>
      <c r="D87" s="302"/>
      <c r="E87" s="302"/>
      <c r="F87" s="303"/>
      <c r="G87" s="91"/>
      <c r="H87" s="301" t="s">
        <v>103</v>
      </c>
      <c r="I87" s="302"/>
      <c r="J87" s="302"/>
      <c r="K87" s="302"/>
      <c r="L87" s="302"/>
      <c r="M87" s="303"/>
    </row>
    <row r="88" spans="1:16" s="50" customFormat="1" x14ac:dyDescent="0.25">
      <c r="A88" s="91" t="s">
        <v>183</v>
      </c>
      <c r="B88" s="91" t="s">
        <v>184</v>
      </c>
      <c r="C88" s="82">
        <v>3</v>
      </c>
      <c r="D88" s="82">
        <v>0</v>
      </c>
      <c r="E88" s="82">
        <f t="shared" ref="E88:E99" si="17">C88+(D88/2)</f>
        <v>3</v>
      </c>
      <c r="F88" s="82">
        <v>4</v>
      </c>
      <c r="H88" s="91" t="s">
        <v>185</v>
      </c>
      <c r="I88" s="91" t="s">
        <v>186</v>
      </c>
      <c r="J88" s="82">
        <v>3</v>
      </c>
      <c r="K88" s="82">
        <v>0</v>
      </c>
      <c r="L88" s="82">
        <f t="shared" ref="L88:L99" si="18">J88+(K88/2)</f>
        <v>3</v>
      </c>
      <c r="M88" s="83">
        <v>5</v>
      </c>
    </row>
    <row r="89" spans="1:16" s="50" customFormat="1" x14ac:dyDescent="0.25">
      <c r="A89" s="50" t="s">
        <v>187</v>
      </c>
      <c r="B89" s="50" t="s">
        <v>188</v>
      </c>
      <c r="C89" s="83">
        <v>3</v>
      </c>
      <c r="D89" s="83">
        <v>0</v>
      </c>
      <c r="E89" s="82">
        <f>C89+(D89/2)</f>
        <v>3</v>
      </c>
      <c r="F89" s="82">
        <v>4</v>
      </c>
      <c r="G89" s="82"/>
      <c r="H89" s="91" t="s">
        <v>189</v>
      </c>
      <c r="I89" s="50" t="s">
        <v>190</v>
      </c>
      <c r="J89" s="82">
        <v>3</v>
      </c>
      <c r="K89" s="82">
        <v>0</v>
      </c>
      <c r="L89" s="82">
        <f t="shared" si="18"/>
        <v>3</v>
      </c>
      <c r="M89" s="83">
        <v>5</v>
      </c>
    </row>
    <row r="90" spans="1:16" s="50" customFormat="1" x14ac:dyDescent="0.25">
      <c r="A90" s="91" t="s">
        <v>191</v>
      </c>
      <c r="B90" s="91" t="s">
        <v>192</v>
      </c>
      <c r="C90" s="82">
        <v>3</v>
      </c>
      <c r="D90" s="82">
        <v>0</v>
      </c>
      <c r="E90" s="82">
        <f t="shared" si="17"/>
        <v>3</v>
      </c>
      <c r="F90" s="82">
        <v>4</v>
      </c>
      <c r="G90" s="82"/>
      <c r="H90" s="91" t="s">
        <v>193</v>
      </c>
      <c r="I90" s="50" t="s">
        <v>194</v>
      </c>
      <c r="J90" s="82">
        <v>3</v>
      </c>
      <c r="K90" s="82">
        <v>0</v>
      </c>
      <c r="L90" s="82">
        <f>J90+(K90/2)</f>
        <v>3</v>
      </c>
      <c r="M90" s="83">
        <v>5</v>
      </c>
    </row>
    <row r="91" spans="1:16" s="50" customFormat="1" x14ac:dyDescent="0.25">
      <c r="A91" s="91" t="s">
        <v>195</v>
      </c>
      <c r="B91" s="91" t="s">
        <v>196</v>
      </c>
      <c r="C91" s="82">
        <v>3</v>
      </c>
      <c r="D91" s="82">
        <v>0</v>
      </c>
      <c r="E91" s="82">
        <f t="shared" si="17"/>
        <v>3</v>
      </c>
      <c r="F91" s="82">
        <v>4</v>
      </c>
      <c r="G91" s="82"/>
      <c r="H91" s="91" t="s">
        <v>197</v>
      </c>
      <c r="I91" s="91" t="s">
        <v>198</v>
      </c>
      <c r="J91" s="82">
        <v>3</v>
      </c>
      <c r="K91" s="82">
        <v>0</v>
      </c>
      <c r="L91" s="82">
        <f t="shared" si="18"/>
        <v>3</v>
      </c>
      <c r="M91" s="83">
        <v>5</v>
      </c>
    </row>
    <row r="92" spans="1:16" s="50" customFormat="1" x14ac:dyDescent="0.25">
      <c r="A92" s="91" t="s">
        <v>199</v>
      </c>
      <c r="B92" s="91" t="s">
        <v>200</v>
      </c>
      <c r="C92" s="82">
        <v>3</v>
      </c>
      <c r="D92" s="82">
        <v>0</v>
      </c>
      <c r="E92" s="82">
        <f t="shared" si="17"/>
        <v>3</v>
      </c>
      <c r="F92" s="82">
        <v>4</v>
      </c>
      <c r="G92" s="82"/>
      <c r="H92" s="91" t="s">
        <v>201</v>
      </c>
      <c r="I92" s="50" t="s">
        <v>202</v>
      </c>
      <c r="J92" s="82">
        <v>3</v>
      </c>
      <c r="K92" s="82">
        <v>0</v>
      </c>
      <c r="L92" s="82">
        <f t="shared" si="18"/>
        <v>3</v>
      </c>
      <c r="M92" s="83">
        <v>5</v>
      </c>
    </row>
    <row r="93" spans="1:16" x14ac:dyDescent="0.2">
      <c r="A93" s="91" t="s">
        <v>203</v>
      </c>
      <c r="B93" s="91" t="s">
        <v>204</v>
      </c>
      <c r="C93" s="82">
        <v>3</v>
      </c>
      <c r="D93" s="82">
        <v>0</v>
      </c>
      <c r="E93" s="82">
        <f t="shared" si="17"/>
        <v>3</v>
      </c>
      <c r="F93" s="82">
        <v>4</v>
      </c>
      <c r="G93" s="82"/>
      <c r="H93" s="91" t="s">
        <v>205</v>
      </c>
      <c r="I93" s="91" t="s">
        <v>206</v>
      </c>
      <c r="J93" s="82">
        <v>3</v>
      </c>
      <c r="K93" s="82">
        <v>0</v>
      </c>
      <c r="L93" s="82">
        <f t="shared" si="18"/>
        <v>3</v>
      </c>
      <c r="M93" s="83">
        <v>5</v>
      </c>
    </row>
    <row r="94" spans="1:16" x14ac:dyDescent="0.2">
      <c r="A94" s="91" t="s">
        <v>207</v>
      </c>
      <c r="B94" s="91" t="s">
        <v>208</v>
      </c>
      <c r="C94" s="82">
        <v>3</v>
      </c>
      <c r="D94" s="82">
        <v>0</v>
      </c>
      <c r="E94" s="82">
        <f t="shared" si="17"/>
        <v>3</v>
      </c>
      <c r="F94" s="82">
        <v>4</v>
      </c>
      <c r="G94" s="82"/>
      <c r="H94" s="91" t="s">
        <v>209</v>
      </c>
      <c r="I94" s="91" t="s">
        <v>210</v>
      </c>
      <c r="J94" s="82">
        <v>3</v>
      </c>
      <c r="K94" s="82">
        <v>0</v>
      </c>
      <c r="L94" s="82">
        <f t="shared" si="18"/>
        <v>3</v>
      </c>
      <c r="M94" s="83">
        <v>5</v>
      </c>
    </row>
    <row r="95" spans="1:16" x14ac:dyDescent="0.2">
      <c r="A95" s="91" t="s">
        <v>211</v>
      </c>
      <c r="B95" s="50" t="s">
        <v>212</v>
      </c>
      <c r="C95" s="83">
        <v>3</v>
      </c>
      <c r="D95" s="83">
        <v>0</v>
      </c>
      <c r="E95" s="82">
        <f t="shared" si="17"/>
        <v>3</v>
      </c>
      <c r="F95" s="82">
        <v>4</v>
      </c>
      <c r="G95" s="82"/>
      <c r="H95" s="91" t="s">
        <v>213</v>
      </c>
      <c r="I95" s="91" t="s">
        <v>214</v>
      </c>
      <c r="J95" s="82">
        <v>3</v>
      </c>
      <c r="K95" s="82">
        <v>0</v>
      </c>
      <c r="L95" s="82">
        <f t="shared" si="18"/>
        <v>3</v>
      </c>
      <c r="M95" s="83">
        <v>5</v>
      </c>
    </row>
    <row r="96" spans="1:16" x14ac:dyDescent="0.2">
      <c r="A96" s="91" t="s">
        <v>215</v>
      </c>
      <c r="B96" s="50" t="s">
        <v>216</v>
      </c>
      <c r="C96" s="83">
        <v>3</v>
      </c>
      <c r="D96" s="83">
        <v>0</v>
      </c>
      <c r="E96" s="82">
        <f t="shared" si="17"/>
        <v>3</v>
      </c>
      <c r="F96" s="82">
        <v>4</v>
      </c>
      <c r="G96" s="82"/>
      <c r="H96" s="91" t="s">
        <v>217</v>
      </c>
      <c r="I96" s="91" t="s">
        <v>218</v>
      </c>
      <c r="J96" s="82">
        <v>3</v>
      </c>
      <c r="K96" s="82">
        <v>0</v>
      </c>
      <c r="L96" s="82">
        <f t="shared" si="18"/>
        <v>3</v>
      </c>
      <c r="M96" s="83">
        <v>5</v>
      </c>
    </row>
    <row r="97" spans="1:13" x14ac:dyDescent="0.2">
      <c r="A97" s="91" t="s">
        <v>219</v>
      </c>
      <c r="B97" s="50" t="s">
        <v>220</v>
      </c>
      <c r="C97" s="83">
        <v>3</v>
      </c>
      <c r="D97" s="83">
        <v>0</v>
      </c>
      <c r="E97" s="82">
        <f t="shared" si="17"/>
        <v>3</v>
      </c>
      <c r="F97" s="82">
        <v>4</v>
      </c>
      <c r="G97" s="82"/>
      <c r="H97" s="91" t="s">
        <v>221</v>
      </c>
      <c r="I97" s="50" t="s">
        <v>222</v>
      </c>
      <c r="J97" s="83">
        <v>3</v>
      </c>
      <c r="K97" s="83">
        <v>0</v>
      </c>
      <c r="L97" s="82">
        <f t="shared" si="18"/>
        <v>3</v>
      </c>
      <c r="M97" s="82">
        <v>5</v>
      </c>
    </row>
    <row r="98" spans="1:13" customFormat="1" ht="15" x14ac:dyDescent="0.25">
      <c r="A98" s="91" t="s">
        <v>223</v>
      </c>
      <c r="B98" s="50" t="s">
        <v>224</v>
      </c>
      <c r="C98" s="83">
        <v>3</v>
      </c>
      <c r="D98" s="83">
        <v>0</v>
      </c>
      <c r="E98" s="82">
        <f t="shared" si="17"/>
        <v>3</v>
      </c>
      <c r="F98" s="82">
        <v>4</v>
      </c>
      <c r="H98" s="91" t="s">
        <v>225</v>
      </c>
      <c r="I98" s="50" t="s">
        <v>226</v>
      </c>
      <c r="J98" s="83">
        <v>3</v>
      </c>
      <c r="K98" s="83">
        <v>0</v>
      </c>
      <c r="L98" s="82">
        <f t="shared" si="18"/>
        <v>3</v>
      </c>
      <c r="M98" s="82">
        <v>5</v>
      </c>
    </row>
    <row r="99" spans="1:13" ht="12" thickBot="1" x14ac:dyDescent="0.25">
      <c r="A99" s="123" t="s">
        <v>227</v>
      </c>
      <c r="B99" s="123" t="s">
        <v>228</v>
      </c>
      <c r="C99" s="124">
        <v>3</v>
      </c>
      <c r="D99" s="124">
        <v>0</v>
      </c>
      <c r="E99" s="124">
        <f t="shared" si="17"/>
        <v>3</v>
      </c>
      <c r="F99" s="124">
        <v>4</v>
      </c>
      <c r="G99" s="125"/>
      <c r="H99" s="123" t="s">
        <v>229</v>
      </c>
      <c r="I99" s="123" t="s">
        <v>230</v>
      </c>
      <c r="J99" s="124">
        <v>3</v>
      </c>
      <c r="K99" s="124">
        <v>0</v>
      </c>
      <c r="L99" s="124">
        <f t="shared" si="18"/>
        <v>3</v>
      </c>
      <c r="M99" s="124">
        <v>5</v>
      </c>
    </row>
    <row r="100" spans="1:13" ht="12" thickTop="1" x14ac:dyDescent="0.2">
      <c r="A100" s="253" t="s">
        <v>231</v>
      </c>
      <c r="B100" s="254"/>
      <c r="C100" s="254"/>
      <c r="D100" s="254"/>
      <c r="E100" s="254"/>
      <c r="F100" s="254"/>
      <c r="G100" s="254"/>
      <c r="H100" s="254"/>
      <c r="I100" s="254"/>
      <c r="J100" s="254"/>
      <c r="K100" s="254"/>
      <c r="L100" s="254"/>
      <c r="M100" s="254"/>
    </row>
    <row r="101" spans="1:13" x14ac:dyDescent="0.2">
      <c r="A101" s="296" t="s">
        <v>232</v>
      </c>
      <c r="B101" s="296"/>
      <c r="C101" s="296"/>
      <c r="D101" s="296"/>
      <c r="E101" s="296"/>
      <c r="F101" s="296"/>
      <c r="G101" s="296"/>
      <c r="H101" s="296"/>
      <c r="I101" s="296"/>
      <c r="J101" s="296"/>
      <c r="K101" s="296"/>
      <c r="L101" s="296"/>
      <c r="M101" s="296"/>
    </row>
    <row r="102" spans="1:13" x14ac:dyDescent="0.2">
      <c r="A102" s="296" t="s">
        <v>233</v>
      </c>
      <c r="B102" s="296"/>
      <c r="C102" s="296"/>
      <c r="D102" s="296"/>
      <c r="E102" s="296"/>
      <c r="F102" s="296"/>
      <c r="G102" s="296"/>
      <c r="H102" s="296"/>
      <c r="I102" s="296"/>
      <c r="J102" s="296"/>
      <c r="K102" s="296"/>
      <c r="L102" s="296"/>
      <c r="M102" s="296"/>
    </row>
    <row r="103" spans="1:13" customFormat="1" ht="15" x14ac:dyDescent="0.25">
      <c r="E103" s="126"/>
      <c r="L103" s="126"/>
    </row>
    <row r="104" spans="1:13" x14ac:dyDescent="0.2">
      <c r="A104" s="304" t="s">
        <v>234</v>
      </c>
      <c r="B104" s="305"/>
      <c r="C104" s="305"/>
      <c r="D104" s="305"/>
      <c r="E104" s="305"/>
      <c r="F104" s="306"/>
      <c r="G104" s="127"/>
      <c r="H104" s="304" t="s">
        <v>235</v>
      </c>
      <c r="I104" s="305"/>
      <c r="J104" s="305"/>
      <c r="K104" s="305"/>
      <c r="L104" s="305"/>
      <c r="M104" s="306"/>
    </row>
    <row r="105" spans="1:13" x14ac:dyDescent="0.2">
      <c r="A105" s="128">
        <v>1</v>
      </c>
      <c r="B105" s="293" t="s">
        <v>236</v>
      </c>
      <c r="C105" s="294"/>
      <c r="D105" s="294"/>
      <c r="E105" s="295"/>
      <c r="F105" s="129">
        <f>SUM(E15,L15,E27,L27,E41,L40,E84,L83)</f>
        <v>162</v>
      </c>
      <c r="G105" s="130"/>
      <c r="H105" s="293" t="s">
        <v>237</v>
      </c>
      <c r="I105" s="294"/>
      <c r="J105" s="294"/>
      <c r="K105" s="294"/>
      <c r="L105" s="294"/>
      <c r="M105" s="295"/>
    </row>
    <row r="106" spans="1:13" x14ac:dyDescent="0.2">
      <c r="A106" s="128">
        <v>2</v>
      </c>
      <c r="B106" s="293" t="s">
        <v>238</v>
      </c>
      <c r="C106" s="294"/>
      <c r="D106" s="294"/>
      <c r="E106" s="295"/>
      <c r="F106" s="129">
        <f>SUM(F15,M15,F27,M27,F41,M40,F84,M83)</f>
        <v>240</v>
      </c>
      <c r="G106" s="131"/>
      <c r="H106" s="293" t="s">
        <v>239</v>
      </c>
      <c r="I106" s="294"/>
      <c r="J106" s="294"/>
      <c r="K106" s="294"/>
      <c r="L106" s="294"/>
      <c r="M106" s="295"/>
    </row>
    <row r="107" spans="1:13" x14ac:dyDescent="0.2">
      <c r="A107" s="128">
        <v>3</v>
      </c>
      <c r="B107" s="293" t="s">
        <v>240</v>
      </c>
      <c r="C107" s="294"/>
      <c r="D107" s="294"/>
      <c r="E107" s="295"/>
      <c r="F107" s="129">
        <v>46</v>
      </c>
      <c r="G107" s="131"/>
      <c r="H107" s="293" t="s">
        <v>241</v>
      </c>
      <c r="I107" s="294"/>
      <c r="J107" s="294"/>
      <c r="K107" s="294"/>
      <c r="L107" s="294"/>
      <c r="M107" s="295"/>
    </row>
    <row r="108" spans="1:13" x14ac:dyDescent="0.2">
      <c r="A108" s="128">
        <v>4</v>
      </c>
      <c r="B108" s="293" t="s">
        <v>242</v>
      </c>
      <c r="C108" s="294"/>
      <c r="D108" s="294"/>
      <c r="E108" s="295"/>
      <c r="F108" s="129">
        <v>31</v>
      </c>
      <c r="G108" s="131"/>
      <c r="H108" s="293" t="s">
        <v>243</v>
      </c>
      <c r="I108" s="294"/>
      <c r="J108" s="294"/>
      <c r="K108" s="294"/>
      <c r="L108" s="294"/>
      <c r="M108" s="295"/>
    </row>
    <row r="109" spans="1:13" x14ac:dyDescent="0.2">
      <c r="A109" s="128">
        <v>5</v>
      </c>
      <c r="B109" s="293" t="s">
        <v>244</v>
      </c>
      <c r="C109" s="294"/>
      <c r="D109" s="294"/>
      <c r="E109" s="295"/>
      <c r="F109" s="129">
        <v>30</v>
      </c>
      <c r="G109" s="131"/>
      <c r="H109" s="293" t="s">
        <v>245</v>
      </c>
      <c r="I109" s="294"/>
      <c r="J109" s="294"/>
      <c r="K109" s="294"/>
      <c r="L109" s="294"/>
      <c r="M109" s="295"/>
    </row>
    <row r="110" spans="1:13" x14ac:dyDescent="0.2">
      <c r="A110" s="128">
        <v>6</v>
      </c>
      <c r="B110" s="293" t="s">
        <v>246</v>
      </c>
      <c r="C110" s="294"/>
      <c r="D110" s="294"/>
      <c r="E110" s="295"/>
      <c r="F110" s="129">
        <f>F105-F108-F109</f>
        <v>101</v>
      </c>
      <c r="G110" s="131"/>
      <c r="H110" s="293" t="s">
        <v>247</v>
      </c>
      <c r="I110" s="294"/>
      <c r="J110" s="294"/>
      <c r="K110" s="294"/>
      <c r="L110" s="294"/>
      <c r="M110" s="295"/>
    </row>
  </sheetData>
  <mergeCells count="42">
    <mergeCell ref="A18:F18"/>
    <mergeCell ref="H18:M18"/>
    <mergeCell ref="A1:M1"/>
    <mergeCell ref="A3:M3"/>
    <mergeCell ref="A4:F4"/>
    <mergeCell ref="H4:M4"/>
    <mergeCell ref="A17:M17"/>
    <mergeCell ref="A64:M64"/>
    <mergeCell ref="Q20:Q21"/>
    <mergeCell ref="R20:R21"/>
    <mergeCell ref="S20:S21"/>
    <mergeCell ref="A29:M29"/>
    <mergeCell ref="A30:F30"/>
    <mergeCell ref="H30:M30"/>
    <mergeCell ref="A44:F44"/>
    <mergeCell ref="H44:M44"/>
    <mergeCell ref="A55:F55"/>
    <mergeCell ref="H55:M55"/>
    <mergeCell ref="A63:M63"/>
    <mergeCell ref="B105:E105"/>
    <mergeCell ref="H105:M105"/>
    <mergeCell ref="A65:M65"/>
    <mergeCell ref="A74:M74"/>
    <mergeCell ref="A75:F75"/>
    <mergeCell ref="H75:M75"/>
    <mergeCell ref="A87:F87"/>
    <mergeCell ref="H87:M87"/>
    <mergeCell ref="A100:M100"/>
    <mergeCell ref="A101:M101"/>
    <mergeCell ref="A102:M102"/>
    <mergeCell ref="A104:F104"/>
    <mergeCell ref="H104:M104"/>
    <mergeCell ref="B109:E109"/>
    <mergeCell ref="H109:M109"/>
    <mergeCell ref="B110:E110"/>
    <mergeCell ref="H110:M110"/>
    <mergeCell ref="B106:E106"/>
    <mergeCell ref="H106:M106"/>
    <mergeCell ref="B107:E107"/>
    <mergeCell ref="H107:M107"/>
    <mergeCell ref="B108:E108"/>
    <mergeCell ref="H108:M1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YENİ MÜDEK-işyeri eğitimi</vt:lpstr>
      <vt:lpstr>İngilizce Versiyonu-Müdek</vt:lpstr>
      <vt:lpstr>Eski Müfredat</vt:lpstr>
      <vt:lpstr>Eski Müdek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icayiroglu@yahoo.com</dc:creator>
  <cp:lastModifiedBy>Ali</cp:lastModifiedBy>
  <cp:lastPrinted>2021-06-30T05:35:48Z</cp:lastPrinted>
  <dcterms:created xsi:type="dcterms:W3CDTF">2019-03-05T08:34:01Z</dcterms:created>
  <dcterms:modified xsi:type="dcterms:W3CDTF">2021-08-13T13:45:32Z</dcterms:modified>
</cp:coreProperties>
</file>